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mc:AlternateContent xmlns:mc="http://schemas.openxmlformats.org/markup-compatibility/2006">
    <mc:Choice Requires="x15">
      <x15ac:absPath xmlns:x15ac="http://schemas.microsoft.com/office/spreadsheetml/2010/11/ac" url="https://uao365-my.sharepoint.com/personal/a1236886_adelaide_edu_au/Documents/Shared with Everyone/STEM Showdown/"/>
    </mc:Choice>
  </mc:AlternateContent>
  <xr:revisionPtr revIDLastSave="13" documentId="8_{99D07617-E94B-4B40-B5C8-D3C4A718BCF7}" xr6:coauthVersionLast="47" xr6:coauthVersionMax="47" xr10:uidLastSave="{0F4DEA8F-DD95-41D8-949E-7F3DBAA6A73E}"/>
  <bookViews>
    <workbookView xWindow="-28920" yWindow="-120" windowWidth="29040" windowHeight="15720" tabRatio="500" xr2:uid="{00000000-000D-0000-FFFF-FFFF00000000}"/>
  </bookViews>
  <sheets>
    <sheet name="Summary" sheetId="1" r:id="rId1"/>
    <sheet name="Example" sheetId="2" r:id="rId2"/>
    <sheet name="Class 1" sheetId="6" r:id="rId3"/>
    <sheet name="Class 2" sheetId="7" r:id="rId4"/>
    <sheet name="Class 3" sheetId="8" r:id="rId5"/>
    <sheet name="Class 4" sheetId="9" r:id="rId6"/>
    <sheet name="Class 5" sheetId="10" r:id="rId7"/>
  </sheets>
  <definedNames>
    <definedName name="_xlnm.Print_Area" localSheetId="2">'Class 1'!$A$1:$E$40</definedName>
    <definedName name="_xlnm.Print_Area" localSheetId="3">'Class 2'!$A$1:$E$40</definedName>
    <definedName name="_xlnm.Print_Area" localSheetId="4">'Class 3'!$A$1:$E$40</definedName>
    <definedName name="_xlnm.Print_Area" localSheetId="5">'Class 4'!$A$1:$E$40</definedName>
    <definedName name="_xlnm.Print_Area" localSheetId="6">'Class 5'!$A$1:$E$40</definedName>
    <definedName name="_xlnm.Print_Area" localSheetId="1">Example!$A$1:$E$40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C9" i="1" l="1"/>
  <c r="C10" i="1"/>
  <c r="C8" i="1"/>
  <c r="C7" i="1"/>
  <c r="G7" i="1" s="1"/>
  <c r="E10" i="1"/>
  <c r="E9" i="1"/>
  <c r="E8" i="1"/>
  <c r="E7" i="1"/>
  <c r="D10" i="1"/>
  <c r="D9" i="1"/>
  <c r="D8" i="1"/>
  <c r="D7" i="1"/>
  <c r="G5" i="1"/>
  <c r="G8" i="1"/>
  <c r="G9" i="1"/>
  <c r="G10" i="1"/>
  <c r="J10" i="1"/>
  <c r="J9" i="1"/>
  <c r="J8" i="1"/>
  <c r="J7" i="1"/>
  <c r="I10" i="1"/>
  <c r="I9" i="1"/>
  <c r="I8" i="1"/>
  <c r="I7" i="1"/>
  <c r="H10" i="1"/>
  <c r="H9" i="1"/>
  <c r="H8" i="1"/>
  <c r="H7" i="1"/>
  <c r="C48" i="10"/>
  <c r="C47" i="10"/>
  <c r="C46" i="10"/>
  <c r="C45" i="10"/>
  <c r="C44" i="10"/>
  <c r="C48" i="9"/>
  <c r="C47" i="9"/>
  <c r="C46" i="9"/>
  <c r="C45" i="9"/>
  <c r="C44" i="9"/>
  <c r="C48" i="8"/>
  <c r="C47" i="8"/>
  <c r="C46" i="8"/>
  <c r="C45" i="8"/>
  <c r="C44" i="8"/>
  <c r="C48" i="7"/>
  <c r="C47" i="7"/>
  <c r="C46" i="7"/>
  <c r="C45" i="7"/>
  <c r="C44" i="7"/>
  <c r="C48" i="6"/>
  <c r="J6" i="1" s="1"/>
  <c r="C47" i="6"/>
  <c r="I6" i="1" s="1"/>
  <c r="C46" i="6"/>
  <c r="H6" i="1" s="1"/>
  <c r="C6" i="6"/>
  <c r="J5" i="1"/>
  <c r="I5" i="1"/>
  <c r="H5" i="1"/>
  <c r="C48" i="2"/>
  <c r="C47" i="2"/>
  <c r="C46" i="2"/>
  <c r="C5" i="1"/>
  <c r="F10" i="1"/>
  <c r="F9" i="1"/>
  <c r="F8" i="1"/>
  <c r="F7" i="1"/>
  <c r="C5" i="2"/>
  <c r="C11" i="2"/>
  <c r="C9" i="2"/>
  <c r="C41" i="10"/>
  <c r="E38" i="10" a="1"/>
  <c r="E38" i="10" s="1"/>
  <c r="C38" i="10"/>
  <c r="D38" i="10" s="1"/>
  <c r="A38" i="10"/>
  <c r="E37" i="10" a="1"/>
  <c r="E37" i="10" s="1"/>
  <c r="D37" i="10"/>
  <c r="C37" i="10"/>
  <c r="A37" i="10" s="1"/>
  <c r="E36" i="10" a="1"/>
  <c r="E36" i="10" s="1"/>
  <c r="C36" i="10"/>
  <c r="D36" i="10" s="1"/>
  <c r="E35" i="10" a="1"/>
  <c r="E35" i="10" s="1"/>
  <c r="C35" i="10"/>
  <c r="D35" i="10" s="1"/>
  <c r="E34" i="10" a="1"/>
  <c r="E34" i="10" s="1"/>
  <c r="C34" i="10"/>
  <c r="D34" i="10" s="1"/>
  <c r="E33" i="10"/>
  <c r="E33" i="10" a="1"/>
  <c r="C33" i="10"/>
  <c r="D33" i="10" s="1"/>
  <c r="E32" i="10"/>
  <c r="E32" i="10" a="1"/>
  <c r="C32" i="10"/>
  <c r="D32" i="10" s="1"/>
  <c r="E31" i="10"/>
  <c r="E31" i="10" a="1"/>
  <c r="D31" i="10"/>
  <c r="C31" i="10"/>
  <c r="A31" i="10"/>
  <c r="E30" i="10" a="1"/>
  <c r="E30" i="10" s="1"/>
  <c r="D30" i="10"/>
  <c r="C30" i="10"/>
  <c r="A30" i="10" s="1"/>
  <c r="E29" i="10"/>
  <c r="E29" i="10" a="1"/>
  <c r="D29" i="10"/>
  <c r="C29" i="10"/>
  <c r="A29" i="10"/>
  <c r="E28" i="10" a="1"/>
  <c r="E28" i="10" s="1"/>
  <c r="C28" i="10"/>
  <c r="D28" i="10" s="1"/>
  <c r="A28" i="10"/>
  <c r="E27" i="10"/>
  <c r="E27" i="10" a="1"/>
  <c r="D27" i="10"/>
  <c r="C27" i="10"/>
  <c r="A27" i="10"/>
  <c r="E26" i="10" a="1"/>
  <c r="E26" i="10" s="1"/>
  <c r="C26" i="10"/>
  <c r="D26" i="10" s="1"/>
  <c r="A26" i="10"/>
  <c r="E25" i="10" a="1"/>
  <c r="E25" i="10" s="1"/>
  <c r="D25" i="10"/>
  <c r="C25" i="10"/>
  <c r="A25" i="10"/>
  <c r="E24" i="10" a="1"/>
  <c r="E24" i="10" s="1"/>
  <c r="C24" i="10"/>
  <c r="D24" i="10" s="1"/>
  <c r="E23" i="10" a="1"/>
  <c r="E23" i="10" s="1"/>
  <c r="C23" i="10"/>
  <c r="D23" i="10" s="1"/>
  <c r="E22" i="10" a="1"/>
  <c r="E22" i="10" s="1"/>
  <c r="C22" i="10"/>
  <c r="D22" i="10" s="1"/>
  <c r="E21" i="10"/>
  <c r="E21" i="10" a="1"/>
  <c r="C21" i="10"/>
  <c r="D21" i="10" s="1"/>
  <c r="A21" i="10"/>
  <c r="E20" i="10"/>
  <c r="E20" i="10" a="1"/>
  <c r="C20" i="10"/>
  <c r="D20" i="10" s="1"/>
  <c r="E19" i="10"/>
  <c r="E19" i="10" a="1"/>
  <c r="D19" i="10"/>
  <c r="C19" i="10"/>
  <c r="A19" i="10"/>
  <c r="E18" i="10" a="1"/>
  <c r="E18" i="10" s="1"/>
  <c r="D18" i="10"/>
  <c r="C18" i="10"/>
  <c r="A18" i="10" s="1"/>
  <c r="E17" i="10"/>
  <c r="E17" i="10" a="1"/>
  <c r="D17" i="10"/>
  <c r="C17" i="10"/>
  <c r="A17" i="10"/>
  <c r="E16" i="10" a="1"/>
  <c r="E16" i="10" s="1"/>
  <c r="C16" i="10"/>
  <c r="D16" i="10" s="1"/>
  <c r="A16" i="10"/>
  <c r="E15" i="10"/>
  <c r="E15" i="10" a="1"/>
  <c r="D15" i="10"/>
  <c r="C15" i="10"/>
  <c r="A15" i="10"/>
  <c r="E14" i="10" a="1"/>
  <c r="E14" i="10" s="1"/>
  <c r="C14" i="10"/>
  <c r="D14" i="10" s="1"/>
  <c r="A14" i="10"/>
  <c r="E13" i="10" a="1"/>
  <c r="E13" i="10" s="1"/>
  <c r="D13" i="10"/>
  <c r="C13" i="10"/>
  <c r="A13" i="10"/>
  <c r="E12" i="10" a="1"/>
  <c r="E12" i="10" s="1"/>
  <c r="C12" i="10"/>
  <c r="D12" i="10" s="1"/>
  <c r="E11" i="10" a="1"/>
  <c r="E11" i="10" s="1"/>
  <c r="C11" i="10"/>
  <c r="D11" i="10" s="1"/>
  <c r="E10" i="10" a="1"/>
  <c r="E10" i="10" s="1"/>
  <c r="C10" i="10"/>
  <c r="D10" i="10" s="1"/>
  <c r="E9" i="10"/>
  <c r="E9" i="10" a="1"/>
  <c r="C9" i="10"/>
  <c r="D9" i="10" s="1"/>
  <c r="A9" i="10"/>
  <c r="E8" i="10"/>
  <c r="E8" i="10" a="1"/>
  <c r="C8" i="10"/>
  <c r="D8" i="10" s="1"/>
  <c r="E7" i="10"/>
  <c r="E7" i="10" a="1"/>
  <c r="D7" i="10"/>
  <c r="C7" i="10"/>
  <c r="A7" i="10"/>
  <c r="E6" i="10" a="1"/>
  <c r="E6" i="10" s="1"/>
  <c r="D6" i="10"/>
  <c r="C6" i="10"/>
  <c r="A6" i="10" s="1"/>
  <c r="E5" i="10"/>
  <c r="E5" i="10" a="1"/>
  <c r="D5" i="10"/>
  <c r="C5" i="10"/>
  <c r="C40" i="10" s="1"/>
  <c r="A5" i="10"/>
  <c r="C41" i="9"/>
  <c r="E38" i="9" a="1"/>
  <c r="E38" i="9" s="1"/>
  <c r="C38" i="9"/>
  <c r="D38" i="9" s="1"/>
  <c r="A38" i="9"/>
  <c r="E37" i="9" a="1"/>
  <c r="E37" i="9" s="1"/>
  <c r="D37" i="9"/>
  <c r="C37" i="9"/>
  <c r="A37" i="9"/>
  <c r="E36" i="9" a="1"/>
  <c r="E36" i="9" s="1"/>
  <c r="C36" i="9"/>
  <c r="D36" i="9" s="1"/>
  <c r="E35" i="9" a="1"/>
  <c r="E35" i="9" s="1"/>
  <c r="C35" i="9"/>
  <c r="D35" i="9" s="1"/>
  <c r="A35" i="9"/>
  <c r="E34" i="9" a="1"/>
  <c r="E34" i="9" s="1"/>
  <c r="C34" i="9"/>
  <c r="D34" i="9" s="1"/>
  <c r="E33" i="9" a="1"/>
  <c r="E33" i="9" s="1"/>
  <c r="C33" i="9"/>
  <c r="D33" i="9" s="1"/>
  <c r="E32" i="9" a="1"/>
  <c r="E32" i="9" s="1"/>
  <c r="C32" i="9"/>
  <c r="D32" i="9" s="1"/>
  <c r="E31" i="9"/>
  <c r="E31" i="9" a="1"/>
  <c r="C31" i="9"/>
  <c r="D31" i="9" s="1"/>
  <c r="A31" i="9"/>
  <c r="E30" i="9"/>
  <c r="E30" i="9" a="1"/>
  <c r="C30" i="9"/>
  <c r="A30" i="9" s="1"/>
  <c r="E29" i="9"/>
  <c r="E29" i="9" a="1"/>
  <c r="C29" i="9"/>
  <c r="D29" i="9" s="1"/>
  <c r="E28" i="9" a="1"/>
  <c r="E28" i="9" s="1"/>
  <c r="D28" i="9"/>
  <c r="C28" i="9"/>
  <c r="A28" i="9"/>
  <c r="E27" i="9"/>
  <c r="E27" i="9" a="1"/>
  <c r="D27" i="9"/>
  <c r="C27" i="9"/>
  <c r="A27" i="9"/>
  <c r="E26" i="9" a="1"/>
  <c r="E26" i="9" s="1"/>
  <c r="C26" i="9"/>
  <c r="D26" i="9" s="1"/>
  <c r="A26" i="9"/>
  <c r="E25" i="9" a="1"/>
  <c r="E25" i="9" s="1"/>
  <c r="D25" i="9"/>
  <c r="C25" i="9"/>
  <c r="A25" i="9"/>
  <c r="E24" i="9" a="1"/>
  <c r="E24" i="9" s="1"/>
  <c r="C24" i="9"/>
  <c r="D24" i="9" s="1"/>
  <c r="A24" i="9"/>
  <c r="E23" i="9" a="1"/>
  <c r="E23" i="9" s="1"/>
  <c r="C23" i="9"/>
  <c r="D23" i="9" s="1"/>
  <c r="A23" i="9"/>
  <c r="E22" i="9" a="1"/>
  <c r="E22" i="9" s="1"/>
  <c r="C22" i="9"/>
  <c r="D22" i="9" s="1"/>
  <c r="E21" i="9" a="1"/>
  <c r="E21" i="9" s="1"/>
  <c r="C21" i="9"/>
  <c r="D21" i="9" s="1"/>
  <c r="E20" i="9" a="1"/>
  <c r="E20" i="9" s="1"/>
  <c r="C20" i="9"/>
  <c r="D20" i="9" s="1"/>
  <c r="E19" i="9"/>
  <c r="E19" i="9" a="1"/>
  <c r="C19" i="9"/>
  <c r="D19" i="9" s="1"/>
  <c r="A19" i="9"/>
  <c r="E18" i="9"/>
  <c r="E18" i="9" a="1"/>
  <c r="C18" i="9"/>
  <c r="A18" i="9" s="1"/>
  <c r="E17" i="9"/>
  <c r="E17" i="9" a="1"/>
  <c r="D17" i="9"/>
  <c r="C17" i="9"/>
  <c r="A17" i="9" s="1"/>
  <c r="E16" i="9" a="1"/>
  <c r="E16" i="9" s="1"/>
  <c r="D16" i="9"/>
  <c r="C16" i="9"/>
  <c r="A16" i="9"/>
  <c r="E15" i="9"/>
  <c r="E15" i="9" a="1"/>
  <c r="D15" i="9"/>
  <c r="C15" i="9"/>
  <c r="A15" i="9"/>
  <c r="E14" i="9" a="1"/>
  <c r="E14" i="9" s="1"/>
  <c r="C14" i="9"/>
  <c r="D14" i="9" s="1"/>
  <c r="A14" i="9"/>
  <c r="E13" i="9" a="1"/>
  <c r="E13" i="9" s="1"/>
  <c r="D13" i="9"/>
  <c r="C13" i="9"/>
  <c r="A13" i="9"/>
  <c r="E12" i="9" a="1"/>
  <c r="E12" i="9" s="1"/>
  <c r="C12" i="9"/>
  <c r="D12" i="9" s="1"/>
  <c r="A12" i="9"/>
  <c r="E11" i="9" a="1"/>
  <c r="E11" i="9" s="1"/>
  <c r="C11" i="9"/>
  <c r="D11" i="9" s="1"/>
  <c r="A11" i="9"/>
  <c r="E10" i="9" a="1"/>
  <c r="E10" i="9" s="1"/>
  <c r="C10" i="9"/>
  <c r="D10" i="9" s="1"/>
  <c r="E9" i="9" a="1"/>
  <c r="E9" i="9" s="1"/>
  <c r="C9" i="9"/>
  <c r="D9" i="9" s="1"/>
  <c r="E8" i="9" a="1"/>
  <c r="E8" i="9" s="1"/>
  <c r="C8" i="9"/>
  <c r="D8" i="9" s="1"/>
  <c r="E7" i="9"/>
  <c r="E7" i="9" a="1"/>
  <c r="C7" i="9"/>
  <c r="D7" i="9" s="1"/>
  <c r="A7" i="9"/>
  <c r="E6" i="9"/>
  <c r="E6" i="9" a="1"/>
  <c r="C6" i="9"/>
  <c r="A6" i="9" s="1"/>
  <c r="E5" i="9"/>
  <c r="E5" i="9" a="1"/>
  <c r="D5" i="9"/>
  <c r="C5" i="9"/>
  <c r="C40" i="9" s="1"/>
  <c r="C41" i="8"/>
  <c r="E38" i="8" a="1"/>
  <c r="E38" i="8" s="1"/>
  <c r="C38" i="8"/>
  <c r="D38" i="8" s="1"/>
  <c r="E37" i="8" a="1"/>
  <c r="E37" i="8" s="1"/>
  <c r="C37" i="8"/>
  <c r="A37" i="8" s="1"/>
  <c r="E36" i="8" a="1"/>
  <c r="E36" i="8" s="1"/>
  <c r="C36" i="8"/>
  <c r="D36" i="8" s="1"/>
  <c r="E35" i="8" a="1"/>
  <c r="E35" i="8" s="1"/>
  <c r="C35" i="8"/>
  <c r="D35" i="8" s="1"/>
  <c r="E34" i="8" a="1"/>
  <c r="E34" i="8" s="1"/>
  <c r="C34" i="8"/>
  <c r="D34" i="8" s="1"/>
  <c r="E33" i="8" a="1"/>
  <c r="E33" i="8" s="1"/>
  <c r="C33" i="8"/>
  <c r="D33" i="8" s="1"/>
  <c r="E32" i="8" a="1"/>
  <c r="E32" i="8" s="1"/>
  <c r="C32" i="8"/>
  <c r="D32" i="8" s="1"/>
  <c r="E31" i="8" a="1"/>
  <c r="E31" i="8" s="1"/>
  <c r="C31" i="8"/>
  <c r="D31" i="8" s="1"/>
  <c r="E30" i="8" a="1"/>
  <c r="E30" i="8" s="1"/>
  <c r="C30" i="8"/>
  <c r="A30" i="8" s="1"/>
  <c r="E29" i="8" a="1"/>
  <c r="E29" i="8" s="1"/>
  <c r="D29" i="8"/>
  <c r="C29" i="8"/>
  <c r="A29" i="8" s="1"/>
  <c r="E28" i="8" a="1"/>
  <c r="E28" i="8" s="1"/>
  <c r="C28" i="8"/>
  <c r="D28" i="8" s="1"/>
  <c r="E27" i="8" a="1"/>
  <c r="E27" i="8" s="1"/>
  <c r="C27" i="8"/>
  <c r="D27" i="8" s="1"/>
  <c r="E26" i="8" a="1"/>
  <c r="E26" i="8" s="1"/>
  <c r="C26" i="8"/>
  <c r="D26" i="8" s="1"/>
  <c r="A26" i="8"/>
  <c r="E25" i="8" a="1"/>
  <c r="E25" i="8" s="1"/>
  <c r="C25" i="8"/>
  <c r="D25" i="8" s="1"/>
  <c r="E24" i="8" a="1"/>
  <c r="E24" i="8" s="1"/>
  <c r="C24" i="8"/>
  <c r="D24" i="8" s="1"/>
  <c r="E23" i="8" a="1"/>
  <c r="E23" i="8" s="1"/>
  <c r="C23" i="8"/>
  <c r="D23" i="8" s="1"/>
  <c r="E22" i="8" a="1"/>
  <c r="E22" i="8" s="1"/>
  <c r="C22" i="8"/>
  <c r="D22" i="8" s="1"/>
  <c r="E21" i="8" a="1"/>
  <c r="E21" i="8" s="1"/>
  <c r="C21" i="8"/>
  <c r="D21" i="8" s="1"/>
  <c r="E20" i="8" a="1"/>
  <c r="E20" i="8" s="1"/>
  <c r="C20" i="8"/>
  <c r="D20" i="8" s="1"/>
  <c r="E19" i="8" a="1"/>
  <c r="E19" i="8" s="1"/>
  <c r="C19" i="8"/>
  <c r="D19" i="8" s="1"/>
  <c r="E18" i="8" a="1"/>
  <c r="E18" i="8" s="1"/>
  <c r="C18" i="8"/>
  <c r="A18" i="8" s="1"/>
  <c r="E17" i="8" a="1"/>
  <c r="E17" i="8" s="1"/>
  <c r="C17" i="8"/>
  <c r="D17" i="8" s="1"/>
  <c r="E16" i="8" a="1"/>
  <c r="E16" i="8" s="1"/>
  <c r="C16" i="8"/>
  <c r="D16" i="8" s="1"/>
  <c r="E15" i="8" a="1"/>
  <c r="E15" i="8" s="1"/>
  <c r="C15" i="8"/>
  <c r="A15" i="8" s="1"/>
  <c r="E14" i="8" a="1"/>
  <c r="E14" i="8" s="1"/>
  <c r="C14" i="8"/>
  <c r="D14" i="8" s="1"/>
  <c r="E13" i="8" a="1"/>
  <c r="E13" i="8" s="1"/>
  <c r="C13" i="8"/>
  <c r="D13" i="8" s="1"/>
  <c r="E12" i="8" a="1"/>
  <c r="E12" i="8" s="1"/>
  <c r="C12" i="8"/>
  <c r="D12" i="8" s="1"/>
  <c r="E11" i="8" a="1"/>
  <c r="E11" i="8" s="1"/>
  <c r="C11" i="8"/>
  <c r="D11" i="8" s="1"/>
  <c r="A11" i="8"/>
  <c r="E10" i="8" a="1"/>
  <c r="E10" i="8" s="1"/>
  <c r="C10" i="8"/>
  <c r="D10" i="8" s="1"/>
  <c r="E9" i="8" a="1"/>
  <c r="E9" i="8" s="1"/>
  <c r="C9" i="8"/>
  <c r="D9" i="8" s="1"/>
  <c r="E8" i="8" a="1"/>
  <c r="E8" i="8" s="1"/>
  <c r="C8" i="8"/>
  <c r="D8" i="8" s="1"/>
  <c r="E7" i="8"/>
  <c r="E7" i="8" a="1"/>
  <c r="C7" i="8"/>
  <c r="D7" i="8" s="1"/>
  <c r="A7" i="8"/>
  <c r="E6" i="8" a="1"/>
  <c r="E6" i="8" s="1"/>
  <c r="C6" i="8"/>
  <c r="A6" i="8" s="1"/>
  <c r="E5" i="8" a="1"/>
  <c r="E5" i="8" s="1"/>
  <c r="C5" i="8"/>
  <c r="A5" i="8"/>
  <c r="C41" i="7"/>
  <c r="E38" i="7" a="1"/>
  <c r="E38" i="7" s="1"/>
  <c r="C38" i="7"/>
  <c r="D38" i="7" s="1"/>
  <c r="A38" i="7"/>
  <c r="E37" i="7" a="1"/>
  <c r="E37" i="7" s="1"/>
  <c r="D37" i="7"/>
  <c r="C37" i="7"/>
  <c r="A37" i="7" s="1"/>
  <c r="E36" i="7" a="1"/>
  <c r="E36" i="7" s="1"/>
  <c r="C36" i="7"/>
  <c r="D36" i="7" s="1"/>
  <c r="E35" i="7" a="1"/>
  <c r="E35" i="7" s="1"/>
  <c r="C35" i="7"/>
  <c r="D35" i="7" s="1"/>
  <c r="A35" i="7"/>
  <c r="E34" i="7" a="1"/>
  <c r="E34" i="7" s="1"/>
  <c r="C34" i="7"/>
  <c r="D34" i="7" s="1"/>
  <c r="E33" i="7"/>
  <c r="E33" i="7" a="1"/>
  <c r="C33" i="7"/>
  <c r="D33" i="7" s="1"/>
  <c r="E32" i="7" a="1"/>
  <c r="E32" i="7" s="1"/>
  <c r="C32" i="7"/>
  <c r="D32" i="7" s="1"/>
  <c r="E31" i="7" a="1"/>
  <c r="E31" i="7" s="1"/>
  <c r="C31" i="7"/>
  <c r="D31" i="7" s="1"/>
  <c r="A31" i="7"/>
  <c r="E30" i="7" a="1"/>
  <c r="E30" i="7" s="1"/>
  <c r="C30" i="7"/>
  <c r="A30" i="7" s="1"/>
  <c r="E29" i="7"/>
  <c r="E29" i="7" a="1"/>
  <c r="C29" i="7"/>
  <c r="D29" i="7" s="1"/>
  <c r="A29" i="7"/>
  <c r="E28" i="7" a="1"/>
  <c r="E28" i="7" s="1"/>
  <c r="C28" i="7"/>
  <c r="D28" i="7" s="1"/>
  <c r="A28" i="7"/>
  <c r="E27" i="7"/>
  <c r="E27" i="7" a="1"/>
  <c r="D27" i="7"/>
  <c r="C27" i="7"/>
  <c r="A27" i="7"/>
  <c r="E26" i="7" a="1"/>
  <c r="E26" i="7" s="1"/>
  <c r="C26" i="7"/>
  <c r="D26" i="7" s="1"/>
  <c r="A26" i="7"/>
  <c r="E25" i="7" a="1"/>
  <c r="E25" i="7" s="1"/>
  <c r="D25" i="7"/>
  <c r="C25" i="7"/>
  <c r="A25" i="7"/>
  <c r="E24" i="7" a="1"/>
  <c r="E24" i="7" s="1"/>
  <c r="C24" i="7"/>
  <c r="D24" i="7" s="1"/>
  <c r="E23" i="7" a="1"/>
  <c r="E23" i="7" s="1"/>
  <c r="C23" i="7"/>
  <c r="D23" i="7" s="1"/>
  <c r="A23" i="7"/>
  <c r="E22" i="7" a="1"/>
  <c r="E22" i="7" s="1"/>
  <c r="C22" i="7"/>
  <c r="D22" i="7" s="1"/>
  <c r="E21" i="7"/>
  <c r="E21" i="7" a="1"/>
  <c r="C21" i="7"/>
  <c r="D21" i="7" s="1"/>
  <c r="A21" i="7"/>
  <c r="E20" i="7" a="1"/>
  <c r="E20" i="7" s="1"/>
  <c r="C20" i="7"/>
  <c r="D20" i="7" s="1"/>
  <c r="E19" i="7" a="1"/>
  <c r="E19" i="7" s="1"/>
  <c r="D19" i="7"/>
  <c r="C19" i="7"/>
  <c r="A19" i="7"/>
  <c r="E18" i="7" a="1"/>
  <c r="E18" i="7" s="1"/>
  <c r="C18" i="7"/>
  <c r="A18" i="7" s="1"/>
  <c r="E17" i="7"/>
  <c r="E17" i="7" a="1"/>
  <c r="C17" i="7"/>
  <c r="D17" i="7" s="1"/>
  <c r="A17" i="7"/>
  <c r="E16" i="7" a="1"/>
  <c r="E16" i="7" s="1"/>
  <c r="C16" i="7"/>
  <c r="D16" i="7" s="1"/>
  <c r="A16" i="7"/>
  <c r="E15" i="7"/>
  <c r="E15" i="7" a="1"/>
  <c r="D15" i="7"/>
  <c r="C15" i="7"/>
  <c r="A15" i="7"/>
  <c r="E14" i="7" a="1"/>
  <c r="E14" i="7" s="1"/>
  <c r="C14" i="7"/>
  <c r="D14" i="7" s="1"/>
  <c r="A14" i="7"/>
  <c r="E13" i="7" a="1"/>
  <c r="E13" i="7" s="1"/>
  <c r="D13" i="7"/>
  <c r="C13" i="7"/>
  <c r="A13" i="7"/>
  <c r="E12" i="7" a="1"/>
  <c r="E12" i="7" s="1"/>
  <c r="C12" i="7"/>
  <c r="D12" i="7" s="1"/>
  <c r="E11" i="7" a="1"/>
  <c r="E11" i="7" s="1"/>
  <c r="C11" i="7"/>
  <c r="D11" i="7" s="1"/>
  <c r="A11" i="7"/>
  <c r="E10" i="7" a="1"/>
  <c r="E10" i="7" s="1"/>
  <c r="C10" i="7"/>
  <c r="D10" i="7" s="1"/>
  <c r="E9" i="7"/>
  <c r="E9" i="7" a="1"/>
  <c r="C9" i="7"/>
  <c r="D9" i="7" s="1"/>
  <c r="A9" i="7"/>
  <c r="E8" i="7" a="1"/>
  <c r="E8" i="7" s="1"/>
  <c r="C8" i="7"/>
  <c r="D8" i="7" s="1"/>
  <c r="E7" i="7" a="1"/>
  <c r="E7" i="7" s="1"/>
  <c r="D7" i="7"/>
  <c r="C7" i="7"/>
  <c r="A7" i="7"/>
  <c r="E6" i="7" a="1"/>
  <c r="E6" i="7" s="1"/>
  <c r="C6" i="7"/>
  <c r="A6" i="7" s="1"/>
  <c r="E5" i="7"/>
  <c r="E5" i="7" a="1"/>
  <c r="C5" i="7"/>
  <c r="C40" i="7" s="1"/>
  <c r="A5" i="7"/>
  <c r="C41" i="6"/>
  <c r="C6" i="1" s="1"/>
  <c r="E38" i="6" a="1"/>
  <c r="E38" i="6" s="1"/>
  <c r="C38" i="6"/>
  <c r="D38" i="6" s="1"/>
  <c r="E37" i="6" a="1"/>
  <c r="E37" i="6" s="1"/>
  <c r="C37" i="6"/>
  <c r="A37" i="6" s="1"/>
  <c r="E36" i="6" a="1"/>
  <c r="E36" i="6" s="1"/>
  <c r="C36" i="6"/>
  <c r="D36" i="6" s="1"/>
  <c r="E35" i="6" a="1"/>
  <c r="E35" i="6" s="1"/>
  <c r="C35" i="6"/>
  <c r="D35" i="6" s="1"/>
  <c r="E34" i="6" a="1"/>
  <c r="E34" i="6" s="1"/>
  <c r="C34" i="6"/>
  <c r="D34" i="6" s="1"/>
  <c r="E33" i="6" a="1"/>
  <c r="E33" i="6" s="1"/>
  <c r="C33" i="6"/>
  <c r="D33" i="6" s="1"/>
  <c r="E32" i="6" a="1"/>
  <c r="E32" i="6" s="1"/>
  <c r="C32" i="6"/>
  <c r="D32" i="6" s="1"/>
  <c r="E31" i="6" a="1"/>
  <c r="E31" i="6" s="1"/>
  <c r="C31" i="6"/>
  <c r="D31" i="6" s="1"/>
  <c r="E30" i="6" a="1"/>
  <c r="E30" i="6" s="1"/>
  <c r="C30" i="6"/>
  <c r="A30" i="6" s="1"/>
  <c r="E29" i="6" a="1"/>
  <c r="E29" i="6" s="1"/>
  <c r="C29" i="6"/>
  <c r="D29" i="6" s="1"/>
  <c r="E28" i="6" a="1"/>
  <c r="E28" i="6" s="1"/>
  <c r="C28" i="6"/>
  <c r="D28" i="6" s="1"/>
  <c r="E27" i="6" a="1"/>
  <c r="E27" i="6" s="1"/>
  <c r="C27" i="6"/>
  <c r="D27" i="6" s="1"/>
  <c r="E26" i="6" a="1"/>
  <c r="E26" i="6" s="1"/>
  <c r="C26" i="6"/>
  <c r="D26" i="6" s="1"/>
  <c r="E25" i="6" a="1"/>
  <c r="E25" i="6" s="1"/>
  <c r="C25" i="6"/>
  <c r="D25" i="6" s="1"/>
  <c r="E24" i="6" a="1"/>
  <c r="E24" i="6" s="1"/>
  <c r="C24" i="6"/>
  <c r="D24" i="6" s="1"/>
  <c r="E23" i="6" a="1"/>
  <c r="E23" i="6" s="1"/>
  <c r="C23" i="6"/>
  <c r="D23" i="6" s="1"/>
  <c r="E22" i="6" a="1"/>
  <c r="E22" i="6" s="1"/>
  <c r="C22" i="6"/>
  <c r="D22" i="6" s="1"/>
  <c r="E21" i="6" a="1"/>
  <c r="E21" i="6" s="1"/>
  <c r="C21" i="6"/>
  <c r="D21" i="6" s="1"/>
  <c r="E20" i="6" a="1"/>
  <c r="E20" i="6" s="1"/>
  <c r="C20" i="6"/>
  <c r="D20" i="6" s="1"/>
  <c r="E19" i="6" a="1"/>
  <c r="E19" i="6" s="1"/>
  <c r="C19" i="6"/>
  <c r="D19" i="6" s="1"/>
  <c r="E18" i="6" a="1"/>
  <c r="E18" i="6" s="1"/>
  <c r="C18" i="6"/>
  <c r="A18" i="6" s="1"/>
  <c r="E17" i="6" a="1"/>
  <c r="E17" i="6" s="1"/>
  <c r="C17" i="6"/>
  <c r="D17" i="6" s="1"/>
  <c r="E16" i="6" a="1"/>
  <c r="E16" i="6" s="1"/>
  <c r="C16" i="6"/>
  <c r="D16" i="6" s="1"/>
  <c r="E15" i="6" a="1"/>
  <c r="E15" i="6" s="1"/>
  <c r="C15" i="6"/>
  <c r="D15" i="6" s="1"/>
  <c r="E14" i="6" a="1"/>
  <c r="E14" i="6" s="1"/>
  <c r="C14" i="6"/>
  <c r="D14" i="6" s="1"/>
  <c r="E13" i="6" a="1"/>
  <c r="E13" i="6" s="1"/>
  <c r="C13" i="6"/>
  <c r="D13" i="6" s="1"/>
  <c r="E12" i="6" a="1"/>
  <c r="E12" i="6" s="1"/>
  <c r="C12" i="6"/>
  <c r="D12" i="6" s="1"/>
  <c r="E11" i="6" a="1"/>
  <c r="E11" i="6" s="1"/>
  <c r="C11" i="6"/>
  <c r="D11" i="6" s="1"/>
  <c r="E10" i="6" a="1"/>
  <c r="E10" i="6" s="1"/>
  <c r="C10" i="6"/>
  <c r="D10" i="6" s="1"/>
  <c r="E9" i="6" a="1"/>
  <c r="E9" i="6" s="1"/>
  <c r="C9" i="6"/>
  <c r="D9" i="6" s="1"/>
  <c r="E8" i="6" a="1"/>
  <c r="E8" i="6" s="1"/>
  <c r="C8" i="6"/>
  <c r="E7" i="6" a="1"/>
  <c r="E7" i="6" s="1"/>
  <c r="C7" i="6"/>
  <c r="E6" i="6" a="1"/>
  <c r="E6" i="6" s="1"/>
  <c r="E5" i="6" a="1"/>
  <c r="E5" i="6" s="1"/>
  <c r="C5" i="6"/>
  <c r="A5" i="6" s="1"/>
  <c r="C41" i="2"/>
  <c r="C8" i="2"/>
  <c r="C10" i="2"/>
  <c r="C13" i="2"/>
  <c r="C37" i="2"/>
  <c r="C15" i="2"/>
  <c r="C36" i="2"/>
  <c r="C35" i="2"/>
  <c r="C34" i="2"/>
  <c r="C33" i="2"/>
  <c r="C32" i="2"/>
  <c r="C31" i="2"/>
  <c r="C30" i="2"/>
  <c r="C29" i="2"/>
  <c r="C28" i="2"/>
  <c r="C27" i="2"/>
  <c r="C26" i="2"/>
  <c r="C25" i="2"/>
  <c r="C24" i="2"/>
  <c r="C23" i="2"/>
  <c r="C22" i="2"/>
  <c r="C21" i="2"/>
  <c r="C20" i="2"/>
  <c r="C19" i="2"/>
  <c r="C18" i="2"/>
  <c r="C17" i="2"/>
  <c r="C16" i="2"/>
  <c r="C38" i="2"/>
  <c r="C6" i="2"/>
  <c r="E21" i="2" a="1"/>
  <c r="E21" i="2" s="1"/>
  <c r="E20" i="2" a="1"/>
  <c r="E20" i="2" s="1"/>
  <c r="E19" i="2" a="1"/>
  <c r="E19" i="2" s="1"/>
  <c r="E18" i="2" a="1"/>
  <c r="E18" i="2" s="1"/>
  <c r="E17" i="2" a="1"/>
  <c r="E17" i="2" s="1"/>
  <c r="E16" i="2" a="1"/>
  <c r="E16" i="2" s="1"/>
  <c r="E38" i="2" a="1"/>
  <c r="E38" i="2" s="1"/>
  <c r="E25" i="2" a="1"/>
  <c r="E25" i="2" s="1"/>
  <c r="E24" i="2" a="1"/>
  <c r="E24" i="2" s="1"/>
  <c r="E23" i="2" a="1"/>
  <c r="E23" i="2" s="1"/>
  <c r="E22" i="2" a="1"/>
  <c r="E22" i="2" s="1"/>
  <c r="E6" i="2" a="1"/>
  <c r="E6" i="2" s="1"/>
  <c r="E5" i="2" a="1"/>
  <c r="E5" i="2" s="1"/>
  <c r="E37" i="2" a="1"/>
  <c r="E37" i="2" s="1"/>
  <c r="E15" i="2" a="1"/>
  <c r="E15" i="2" s="1"/>
  <c r="E36" i="2" a="1"/>
  <c r="E36" i="2" s="1"/>
  <c r="E35" i="2" a="1"/>
  <c r="E35" i="2" s="1"/>
  <c r="E34" i="2" a="1"/>
  <c r="E34" i="2" s="1"/>
  <c r="E33" i="2" a="1"/>
  <c r="E33" i="2" s="1"/>
  <c r="E32" i="2" a="1"/>
  <c r="E32" i="2" s="1"/>
  <c r="E31" i="2" a="1"/>
  <c r="E31" i="2" s="1"/>
  <c r="E30" i="2" a="1"/>
  <c r="E30" i="2" s="1"/>
  <c r="E29" i="2" a="1"/>
  <c r="E29" i="2" s="1"/>
  <c r="E28" i="2" a="1"/>
  <c r="E28" i="2" s="1"/>
  <c r="E27" i="2" a="1"/>
  <c r="E27" i="2" s="1"/>
  <c r="E26" i="2" a="1"/>
  <c r="E26" i="2" s="1"/>
  <c r="E11" i="2" a="1"/>
  <c r="E11" i="2" s="1"/>
  <c r="E9" i="2" a="1"/>
  <c r="E9" i="2" s="1"/>
  <c r="E8" i="2" a="1"/>
  <c r="E8" i="2" s="1"/>
  <c r="E13" i="2" a="1"/>
  <c r="E13" i="2" s="1"/>
  <c r="E10" i="2" a="1"/>
  <c r="E10" i="2" s="1"/>
  <c r="A29" i="6" l="1"/>
  <c r="D8" i="6"/>
  <c r="A26" i="6"/>
  <c r="A33" i="6"/>
  <c r="A11" i="6"/>
  <c r="A7" i="6"/>
  <c r="A19" i="6"/>
  <c r="D7" i="6"/>
  <c r="A35" i="6"/>
  <c r="A23" i="6"/>
  <c r="A13" i="6"/>
  <c r="A17" i="6"/>
  <c r="A27" i="6"/>
  <c r="A6" i="6"/>
  <c r="A15" i="6"/>
  <c r="A25" i="6"/>
  <c r="A31" i="6"/>
  <c r="A9" i="6"/>
  <c r="C40" i="6"/>
  <c r="F6" i="1" s="1"/>
  <c r="G6" i="1" s="1"/>
  <c r="D5" i="6"/>
  <c r="D37" i="6"/>
  <c r="A14" i="6"/>
  <c r="A21" i="6"/>
  <c r="A38" i="6"/>
  <c r="F14" i="1"/>
  <c r="D15" i="8"/>
  <c r="A19" i="8"/>
  <c r="A23" i="8"/>
  <c r="A27" i="8"/>
  <c r="C40" i="8"/>
  <c r="A13" i="8"/>
  <c r="A31" i="8"/>
  <c r="A35" i="8"/>
  <c r="D5" i="8"/>
  <c r="A17" i="8"/>
  <c r="A25" i="8"/>
  <c r="A14" i="8"/>
  <c r="D37" i="8"/>
  <c r="A38" i="8"/>
  <c r="A11" i="10"/>
  <c r="A23" i="10"/>
  <c r="A35" i="10"/>
  <c r="A33" i="10"/>
  <c r="A12" i="10"/>
  <c r="A24" i="10"/>
  <c r="A36" i="10"/>
  <c r="A10" i="10"/>
  <c r="A22" i="10"/>
  <c r="A34" i="10"/>
  <c r="A8" i="10"/>
  <c r="A20" i="10"/>
  <c r="A32" i="10"/>
  <c r="D6" i="9"/>
  <c r="D18" i="9"/>
  <c r="D30" i="9"/>
  <c r="A9" i="9"/>
  <c r="A21" i="9"/>
  <c r="A33" i="9"/>
  <c r="A36" i="9"/>
  <c r="A5" i="9"/>
  <c r="A29" i="9"/>
  <c r="A10" i="9"/>
  <c r="A22" i="9"/>
  <c r="A34" i="9"/>
  <c r="A8" i="9"/>
  <c r="A20" i="9"/>
  <c r="A32" i="9"/>
  <c r="D6" i="8"/>
  <c r="A16" i="8"/>
  <c r="D18" i="8"/>
  <c r="A28" i="8"/>
  <c r="D30" i="8"/>
  <c r="A9" i="8"/>
  <c r="A21" i="8"/>
  <c r="A33" i="8"/>
  <c r="A12" i="8"/>
  <c r="A24" i="8"/>
  <c r="A36" i="8"/>
  <c r="A10" i="8"/>
  <c r="A22" i="8"/>
  <c r="A34" i="8"/>
  <c r="A8" i="8"/>
  <c r="A20" i="8"/>
  <c r="A32" i="8"/>
  <c r="D30" i="7"/>
  <c r="A33" i="7"/>
  <c r="D18" i="7"/>
  <c r="A12" i="7"/>
  <c r="A24" i="7"/>
  <c r="A36" i="7"/>
  <c r="A10" i="7"/>
  <c r="A22" i="7"/>
  <c r="A34" i="7"/>
  <c r="D5" i="7"/>
  <c r="D6" i="7"/>
  <c r="A8" i="7"/>
  <c r="A20" i="7"/>
  <c r="A32" i="7"/>
  <c r="A16" i="6"/>
  <c r="D18" i="6"/>
  <c r="A28" i="6"/>
  <c r="D30" i="6"/>
  <c r="D6" i="6"/>
  <c r="A12" i="6"/>
  <c r="A24" i="6"/>
  <c r="A36" i="6"/>
  <c r="A10" i="6"/>
  <c r="A22" i="6"/>
  <c r="A34" i="6"/>
  <c r="A8" i="6"/>
  <c r="A20" i="6"/>
  <c r="A32" i="6"/>
  <c r="C44" i="6" l="1"/>
  <c r="D6" i="1" s="1"/>
  <c r="C45" i="6"/>
  <c r="E6" i="1" s="1"/>
  <c r="C7" i="2"/>
  <c r="E7" i="2" a="1"/>
  <c r="E7" i="2" s="1"/>
  <c r="E14" i="2" a="1"/>
  <c r="E14" i="2" s="1"/>
  <c r="C14" i="2"/>
  <c r="E12" i="2" a="1"/>
  <c r="E12" i="2" s="1"/>
  <c r="A34" i="2"/>
  <c r="C12" i="2"/>
  <c r="D20" i="2" s="1"/>
  <c r="D30" i="2" l="1"/>
  <c r="D9" i="2"/>
  <c r="D23" i="2"/>
  <c r="D24" i="2"/>
  <c r="D33" i="2"/>
  <c r="D31" i="2"/>
  <c r="A18" i="2"/>
  <c r="A20" i="2"/>
  <c r="A5" i="2"/>
  <c r="D36" i="2"/>
  <c r="D17" i="2"/>
  <c r="A29" i="2"/>
  <c r="A32" i="2"/>
  <c r="D29" i="2"/>
  <c r="A9" i="2"/>
  <c r="D8" i="2"/>
  <c r="D19" i="2"/>
  <c r="D37" i="2"/>
  <c r="D28" i="2"/>
  <c r="A36" i="2"/>
  <c r="A31" i="2"/>
  <c r="A35" i="2"/>
  <c r="D11" i="2"/>
  <c r="A15" i="2"/>
  <c r="D15" i="2"/>
  <c r="D16" i="2"/>
  <c r="D38" i="2"/>
  <c r="D27" i="2"/>
  <c r="D5" i="2"/>
  <c r="A26" i="2"/>
  <c r="D7" i="2"/>
  <c r="A10" i="2"/>
  <c r="D32" i="2"/>
  <c r="D10" i="2"/>
  <c r="A16" i="2"/>
  <c r="A24" i="2"/>
  <c r="A30" i="2"/>
  <c r="A25" i="2"/>
  <c r="D34" i="2"/>
  <c r="A27" i="2"/>
  <c r="D21" i="2"/>
  <c r="A8" i="2"/>
  <c r="A33" i="2"/>
  <c r="A13" i="2"/>
  <c r="A11" i="2"/>
  <c r="A28" i="2"/>
  <c r="D18" i="2"/>
  <c r="A12" i="2"/>
  <c r="A6" i="2"/>
  <c r="C40" i="2"/>
  <c r="D14" i="2"/>
  <c r="A17" i="2"/>
  <c r="D6" i="2"/>
  <c r="A19" i="2"/>
  <c r="D22" i="2"/>
  <c r="A14" i="2"/>
  <c r="A22" i="2"/>
  <c r="A7" i="2"/>
  <c r="D26" i="2"/>
  <c r="D12" i="2"/>
  <c r="A21" i="2"/>
  <c r="D25" i="2"/>
  <c r="D35" i="2"/>
  <c r="A37" i="2"/>
  <c r="A23" i="2"/>
  <c r="A38" i="2"/>
  <c r="D13" i="2"/>
  <c r="F5" i="1" l="1"/>
  <c r="F12" i="1" s="1"/>
  <c r="F13" i="1" s="1"/>
  <c r="C44" i="2"/>
  <c r="D5" i="1" s="1"/>
  <c r="C45" i="2"/>
  <c r="E5"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<sst xmlns="http://schemas.openxmlformats.org/spreadsheetml/2006/main" count="198" uniqueCount="54">
  <si>
    <t>Adelaide University STEM Showdown</t>
  </si>
  <si>
    <t>Results Summary — All Classes</t>
  </si>
  <si>
    <t>Class</t>
  </si>
  <si>
    <t>Students</t>
  </si>
  <si>
    <t>🥇 Leader</t>
  </si>
  <si>
    <t>🥈 Runner-Up</t>
  </si>
  <si>
    <t>Total Pts</t>
  </si>
  <si>
    <t>Rank</t>
  </si>
  <si>
    <t>Student</t>
  </si>
  <si>
    <t>Points</t>
  </si>
  <si>
    <t>Status</t>
  </si>
  <si>
    <t>🥇 LEADER</t>
  </si>
  <si>
    <t>🥈 RUNNER-UP</t>
  </si>
  <si>
    <t>CLASS TOTAL</t>
  </si>
  <si>
    <t>Column1</t>
  </si>
  <si>
    <t>Enter If You Dare</t>
  </si>
  <si>
    <t>Tangram Zoo</t>
  </si>
  <si>
    <t>Play Dough Power Failure</t>
  </si>
  <si>
    <t>Bag-Tag-Arama</t>
  </si>
  <si>
    <t>Chemistry Chaos</t>
  </si>
  <si>
    <t>Little Bit of Trouble</t>
  </si>
  <si>
    <t>Don't Bug Me</t>
  </si>
  <si>
    <t>Mystery Message</t>
  </si>
  <si>
    <t>Who Ate the Teacher's Lunch?</t>
  </si>
  <si>
    <t>Get Ready to Ride</t>
  </si>
  <si>
    <t>Attendance</t>
  </si>
  <si>
    <t>Creativity</t>
  </si>
  <si>
    <t>Persistence</t>
  </si>
  <si>
    <t>Encouragement</t>
  </si>
  <si>
    <t>Year X — Class Y</t>
  </si>
  <si>
    <t>Student Count:</t>
  </si>
  <si>
    <t>Class X1</t>
  </si>
  <si>
    <t>Class X2</t>
  </si>
  <si>
    <t>Class X3</t>
  </si>
  <si>
    <t>Class X4</t>
  </si>
  <si>
    <t>Total Students</t>
  </si>
  <si>
    <t>Example Student 1</t>
  </si>
  <si>
    <t>Example Student 2</t>
  </si>
  <si>
    <t>Example Student 3</t>
  </si>
  <si>
    <t>Example Student 4</t>
  </si>
  <si>
    <t>Example Student 5</t>
  </si>
  <si>
    <t>Example Student 6</t>
  </si>
  <si>
    <t>Example Student 7</t>
  </si>
  <si>
    <t>Example Student 8</t>
  </si>
  <si>
    <t>Example Student 9</t>
  </si>
  <si>
    <t>Example: Delete Row</t>
  </si>
  <si>
    <t>Class X5</t>
  </si>
  <si>
    <t>AWARDS</t>
  </si>
  <si>
    <t>CREATIVITY</t>
  </si>
  <si>
    <t>PERSISTENCE</t>
  </si>
  <si>
    <t>ENCOURAGEMENT</t>
  </si>
  <si>
    <t>GRAND POINTS TOTAL</t>
  </si>
  <si>
    <t>SCHOOL POINT AVERAGE</t>
  </si>
  <si>
    <t>Point Average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</si>
</sst>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6" x14ac:knownFonts="1">
    <font>
      <sz val="11"/>
      <color theme="1"/>
      <name val="Calibri"/>
      <family val="2"/>
      <charset val="1"/>
    </font>
    <font>
      <b/>
      <sz val="18"/>
      <color rgb="FFFFFFFF"/>
      <name val="Arial"/>
      <family val="2"/>
    </font>
    <font>
      <i/>
      <sz val="12"/>
      <color rgb="FFD6E8F7"/>
      <name val="Arial"/>
      <family val="2"/>
    </font>
    <font>
      <b/>
      <sz val="11"/>
      <color rgb="FFFFFFFF"/>
      <name val="Arial"/>
      <family val="2"/>
    </font>
    <font>
      <b/>
      <sz val="11"/>
      <color rgb="FF2C5F8A"/>
      <name val="Arial"/>
      <family val="2"/>
    </font>
    <font>
      <sz val="11"/>
      <color rgb="FF333333"/>
      <name val="Arial"/>
      <family val="2"/>
    </font>
    <font>
      <b/>
      <sz val="11"/>
      <color rgb="FF7A5C00"/>
      <name val="Arial"/>
      <family val="2"/>
    </font>
    <font>
      <b/>
      <sz val="11"/>
      <color rgb="FF555555"/>
      <name val="Arial"/>
      <family val="2"/>
    </font>
    <font>
      <b/>
      <sz val="12"/>
      <color rgb="FF1B3A5C"/>
      <name val="Arial"/>
      <family val="2"/>
    </font>
    <font>
      <b/>
      <sz val="12"/>
      <color rgb="FFFFFFFF"/>
      <name val="Arial"/>
      <family val="2"/>
    </font>
    <font>
      <i/>
      <sz val="10"/>
      <color rgb="FF888888"/>
      <name val="Arial"/>
      <family val="2"/>
    </font>
    <font>
      <b/>
      <sz val="16"/>
      <color rgb="FFFFFFFF"/>
      <name val="Arial"/>
      <family val="2"/>
    </font>
    <font>
      <sz val="9"/>
      <color rgb="FF4CAF50"/>
      <name val="Consolas"/>
      <family val="3"/>
    </font>
    <font>
      <sz val="8"/>
      <name val="Calibri"/>
      <family val="2"/>
      <charset val="1"/>
    </font>
    <font>
      <b/>
      <sz val="11"/>
      <color rgb="FF333333"/>
      <name val="Arial"/>
      <family val="2"/>
    </font>
    <font>
      <b/>
      <sz val="11"/>
      <color rgb="FFFFFFFF"/>
      <name val="Arial"/>
      <family val="2"/>
    </font>
    <font>
      <b/>
      <sz val="11"/>
      <name val="Arial"/>
      <family val="2"/>
    </font>
    <font>
      <sz val="14"/>
      <name val="Consolas"/>
      <family val="3"/>
    </font>
    <font>
      <i/>
      <sz val="10"/>
      <color rgb="FF888888"/>
      <name val="Arial"/>
      <family val="2"/>
    </font>
    <font>
      <i/>
      <sz val="11"/>
      <color rgb="FFD6E8F7"/>
      <name val="Arial"/>
      <family val="2"/>
    </font>
    <font>
      <b/>
      <sz val="11"/>
      <color theme="1"/>
      <name val="Calibri"/>
      <family val="2"/>
    </font>
    <font>
      <b/>
      <sz val="11"/>
      <color theme="4" tint="-0.249977111117893"/>
      <name val="Arial"/>
      <family val="2"/>
    </font>
    <font>
      <sz val="12"/>
      <color theme="0"/>
      <name val="Arial"/>
      <family val="2"/>
    </font>
    <font>
      <b/>
      <sz val="12"/>
      <color theme="0"/>
      <name val="Arial"/>
      <family val="2"/>
    </font>
    <font>
      <i/>
      <sz val="12"/>
      <color theme="0"/>
      <name val="Arial"/>
      <family val="2"/>
    </font>
    <font>
      <b/>
      <sz val="11"/>
      <color theme="1"/>
      <name val="Arial"/>
      <family val="2"/>
    </font>
  </fonts>
  <fills count="13">
    <fill>
      <patternFill patternType="none"/>
    </fill>
    <fill>
      <patternFill patternType="gray125"/>
    </fill>
    <fill>
      <patternFill patternType="solid">
        <fgColor rgb="FF1B3A5C"/>
        <bgColor rgb="FF333333"/>
      </patternFill>
    </fill>
    <fill>
      <patternFill patternType="solid">
        <fgColor rgb="FF2C5F8A"/>
        <bgColor rgb="FF555555"/>
      </patternFill>
    </fill>
    <fill>
      <patternFill patternType="solid">
        <fgColor rgb="FFFFF2CC"/>
        <bgColor rgb="FFF5F8FC"/>
      </patternFill>
    </fill>
    <fill>
      <patternFill patternType="solid">
        <fgColor rgb="FFE8E8E8"/>
        <bgColor rgb="FFD6E8F7"/>
      </patternFill>
    </fill>
    <fill>
      <patternFill patternType="solid">
        <fgColor rgb="FFF5F8FC"/>
        <bgColor rgb="FFFFFFFF"/>
      </patternFill>
    </fill>
    <fill>
      <patternFill patternType="solid">
        <fgColor rgb="FF2E7D32"/>
        <bgColor rgb="FF008080"/>
      </patternFill>
    </fill>
    <fill>
      <patternFill patternType="solid">
        <fgColor rgb="FFFFCC00"/>
        <bgColor indexed="64"/>
      </patternFill>
    </fill>
    <fill>
      <patternFill patternType="solid">
        <fgColor theme="0" tint="-0.249977111117893"/>
        <bgColor indexed="64"/>
      </patternFill>
    </fill>
    <fill>
      <patternFill patternType="solid">
        <fgColor rgb="FF7030A0"/>
        <bgColor indexed="64"/>
      </patternFill>
    </fill>
    <fill>
      <patternFill patternType="solid">
        <fgColor theme="6" tint="0.39997558519241921"/>
        <bgColor indexed="64"/>
      </patternFill>
    </fill>
    <fill>
      <patternFill patternType="solid">
        <fgColor rgb="FF2E7D32"/>
        <bgColor indexed="64"/>
      </patternFill>
    </fill>
  </fills>
  <borders count="15">
    <border>
      <left/>
      <right/>
      <top/>
      <bottom/>
      <diagonal/>
    </border>
    <border>
      <left style="thin">
        <color rgb="FFCCCCCC"/>
      </left>
      <right style="thin">
        <color rgb="FFCCCCCC"/>
      </right>
      <top style="thin">
        <color rgb="FFCCCCCC"/>
      </top>
      <bottom style="thin">
        <color rgb="FFCCCCCC"/>
      </bottom>
      <diagonal/>
    </border>
    <border>
      <left style="thin">
        <color rgb="FFCCCCCC"/>
      </left>
      <right style="thin">
        <color rgb="FFCCCCCC"/>
      </right>
      <top/>
      <bottom style="thin">
        <color rgb="FFCCCCCC"/>
      </bottom>
      <diagonal/>
    </border>
    <border>
      <left style="thin">
        <color rgb="FFCCCCCC"/>
      </left>
      <right style="thin">
        <color rgb="FFCCCCCC"/>
      </right>
      <top style="thin">
        <color rgb="FFCCCCCC"/>
      </top>
      <bottom/>
      <diagonal/>
    </border>
    <border>
      <left style="thin">
        <color rgb="FFCCCCCC"/>
      </left>
      <right/>
      <top style="thin">
        <color rgb="FFCCCCCC"/>
      </top>
      <bottom style="thin">
        <color rgb="FFCCCCCC"/>
      </bottom>
      <diagonal/>
    </border>
    <border>
      <left/>
      <right style="thin">
        <color rgb="FFCCCCCC"/>
      </right>
      <top/>
      <bottom style="thin">
        <color rgb="FFCCCCCC"/>
      </bottom>
      <diagonal/>
    </border>
    <border>
      <left/>
      <right style="thin">
        <color rgb="FFCCCCCC"/>
      </right>
      <top style="thin">
        <color rgb="FFCCCCCC"/>
      </top>
      <bottom style="thin">
        <color rgb="FFCCCCCC"/>
      </bottom>
      <diagonal/>
    </border>
    <border>
      <left style="thin">
        <color rgb="FFCCCCCC"/>
      </left>
      <right style="thin">
        <color rgb="FFCCCCCC"/>
      </right>
      <top/>
      <bottom/>
      <diagonal/>
    </border>
    <border>
      <left/>
      <right style="thin">
        <color rgb="FFCCCCCC"/>
      </right>
      <top style="thin">
        <color rgb="FFCCCCCC"/>
      </top>
      <bottom/>
      <diagonal/>
    </border>
    <border>
      <left style="medium">
        <color rgb="FFDAA520"/>
      </left>
      <right/>
      <top style="medium">
        <color rgb="FFDAA520"/>
      </top>
      <bottom style="medium">
        <color rgb="FFDAA520"/>
      </bottom>
      <diagonal/>
    </border>
    <border>
      <left/>
      <right style="thin">
        <color theme="0" tint="-0.34998626667073579"/>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style="medium">
        <color rgb="FFDAA520"/>
      </left>
      <right style="thin">
        <color theme="0" tint="-0.34998626667073579"/>
      </right>
      <top style="medium">
        <color rgb="FFDAA520"/>
      </top>
      <bottom style="medium">
        <color rgb="FFDAA520"/>
      </bottom>
      <diagonal/>
    </border>
    <border>
      <left/>
      <right style="thin">
        <color theme="0" tint="-0.34998626667073579"/>
      </right>
      <top style="thin">
        <color indexed="64"/>
      </top>
      <bottom style="thin">
        <color theme="0" tint="-0.34998626667073579"/>
      </bottom>
      <diagonal/>
    </border>
  </borders>
  <cellStyleXfs count="1">
    <xf numFmtId="0" fontId="0" fillId="0" borderId="0"/>
  </cellStyleXfs>
  <cellXfs count="60">
    <xf numFmtId="0" fontId="0" fillId="0" borderId="0" xfId="0"/>
    <xf numFmtId="0" fontId="9" fillId="7" borderId="0" xfId="0" applyFont="1" applyFill="1" applyAlignment="1">
      <alignment horizontal="center" vertical="center"/>
    </xf>
    <xf numFmtId="0" fontId="4" fillId="0" borderId="0" xfId="0" applyFont="1" applyAlignment="1">
      <alignment horizontal="center" vertical="center"/>
    </xf>
    <xf numFmtId="0" fontId="5" fillId="0" borderId="0" xfId="0" applyFont="1" applyAlignment="1">
      <alignment horizontal="center" vertical="center"/>
    </xf>
    <xf numFmtId="0" fontId="4" fillId="6" borderId="0" xfId="0" applyFont="1" applyFill="1" applyAlignment="1">
      <alignment horizontal="center" vertical="center"/>
    </xf>
    <xf numFmtId="0" fontId="5" fillId="6" borderId="0" xfId="0" applyFont="1" applyFill="1" applyAlignment="1">
      <alignment horizontal="center" vertical="center"/>
    </xf>
    <xf numFmtId="0" fontId="0" fillId="7" borderId="0" xfId="0" applyFill="1"/>
    <xf numFmtId="0" fontId="3" fillId="3" borderId="2" xfId="0" applyFont="1" applyFill="1" applyBorder="1" applyAlignment="1">
      <alignment horizontal="center" vertical="center"/>
    </xf>
    <xf numFmtId="0" fontId="3" fillId="3" borderId="2" xfId="0" applyFont="1" applyFill="1" applyBorder="1" applyAlignment="1">
      <alignment horizontal="center" vertical="center" wrapText="1"/>
    </xf>
    <xf numFmtId="0" fontId="0" fillId="0" borderId="0" xfId="0" applyAlignment="1">
      <alignment wrapText="1"/>
    </xf>
    <xf numFmtId="0" fontId="3" fillId="3" borderId="7" xfId="0" applyFont="1" applyFill="1" applyBorder="1" applyAlignment="1">
      <alignment horizontal="center" vertical="center" wrapText="1"/>
    </xf>
    <xf numFmtId="0" fontId="12" fillId="0" borderId="0" xfId="0" applyFont="1" applyAlignment="1">
      <alignment horizontal="center" vertical="center"/>
    </xf>
    <xf numFmtId="0" fontId="15" fillId="3" borderId="2" xfId="0" applyFont="1" applyFill="1" applyBorder="1" applyAlignment="1">
      <alignment horizontal="center" vertical="center" wrapText="1"/>
    </xf>
    <xf numFmtId="0" fontId="16" fillId="0" borderId="1" xfId="0" applyFont="1" applyBorder="1" applyAlignment="1">
      <alignment horizontal="left" vertical="center" indent="1"/>
    </xf>
    <xf numFmtId="0" fontId="16" fillId="0" borderId="0" xfId="0" applyFont="1" applyAlignment="1">
      <alignment horizontal="left" vertical="center" indent="1"/>
    </xf>
    <xf numFmtId="0" fontId="16" fillId="0" borderId="2" xfId="0" applyFont="1" applyBorder="1" applyAlignment="1">
      <alignment horizontal="left" vertical="center" indent="1"/>
    </xf>
    <xf numFmtId="0" fontId="16" fillId="0" borderId="3" xfId="0" applyFont="1" applyBorder="1" applyAlignment="1">
      <alignment horizontal="left" vertical="center" indent="1"/>
    </xf>
    <xf numFmtId="0" fontId="17" fillId="0" borderId="5" xfId="0" applyFont="1" applyBorder="1" applyAlignment="1">
      <alignment horizontal="center" vertical="center"/>
    </xf>
    <xf numFmtId="0" fontId="17" fillId="0" borderId="2" xfId="0" applyFont="1" applyBorder="1" applyAlignment="1">
      <alignment horizontal="center" vertical="center"/>
    </xf>
    <xf numFmtId="0" fontId="17" fillId="0" borderId="6" xfId="0" applyFont="1" applyBorder="1" applyAlignment="1">
      <alignment horizontal="center" vertical="center"/>
    </xf>
    <xf numFmtId="0" fontId="17" fillId="0" borderId="1" xfId="0" applyFont="1" applyBorder="1" applyAlignment="1">
      <alignment horizontal="center" vertical="center"/>
    </xf>
    <xf numFmtId="0" fontId="17" fillId="0" borderId="8" xfId="0" applyFont="1" applyBorder="1" applyAlignment="1">
      <alignment horizontal="center" vertical="center"/>
    </xf>
    <xf numFmtId="0" fontId="17" fillId="0" borderId="3" xfId="0" applyFont="1" applyBorder="1" applyAlignment="1">
      <alignment horizontal="center" vertical="center"/>
    </xf>
    <xf numFmtId="0" fontId="17" fillId="0" borderId="4" xfId="0" applyFont="1" applyBorder="1" applyAlignment="1">
      <alignment horizontal="center" vertical="center"/>
    </xf>
    <xf numFmtId="0" fontId="0" fillId="0" borderId="0" xfId="0" applyAlignment="1">
      <alignment horizontal="center" vertical="center"/>
    </xf>
    <xf numFmtId="0" fontId="14" fillId="0" borderId="0" xfId="0" applyFont="1" applyAlignment="1">
      <alignment horizontal="left" vertical="center"/>
    </xf>
    <xf numFmtId="0" fontId="20" fillId="0" borderId="0" xfId="0" applyFont="1" applyAlignment="1">
      <alignment wrapText="1"/>
    </xf>
    <xf numFmtId="0" fontId="21" fillId="3" borderId="2" xfId="0" applyFont="1" applyFill="1" applyBorder="1" applyAlignment="1">
      <alignment horizontal="center" vertical="center"/>
    </xf>
    <xf numFmtId="0" fontId="18" fillId="0" borderId="0" xfId="0" applyFont="1" applyAlignment="1">
      <alignment vertical="center"/>
    </xf>
    <xf numFmtId="1" fontId="17" fillId="0" borderId="4" xfId="0" applyNumberFormat="1" applyFont="1" applyBorder="1" applyAlignment="1">
      <alignment horizontal="center" vertical="center"/>
    </xf>
    <xf numFmtId="1" fontId="9" fillId="7" borderId="0" xfId="0" applyNumberFormat="1" applyFont="1" applyFill="1" applyAlignment="1">
      <alignment horizontal="center" vertical="center"/>
    </xf>
    <xf numFmtId="0" fontId="18" fillId="0" borderId="0" xfId="0" applyFont="1" applyAlignment="1">
      <alignment horizontal="center" vertical="center"/>
    </xf>
    <xf numFmtId="0" fontId="10" fillId="0" borderId="0" xfId="0" applyFont="1" applyAlignment="1">
      <alignment horizontal="center" vertical="center"/>
    </xf>
    <xf numFmtId="0" fontId="8" fillId="0" borderId="0" xfId="0" applyFont="1" applyAlignment="1">
      <alignment horizontal="center" vertical="center"/>
    </xf>
    <xf numFmtId="0" fontId="0" fillId="10" borderId="0" xfId="0" applyFill="1"/>
    <xf numFmtId="0" fontId="20" fillId="0" borderId="0" xfId="0" applyFont="1"/>
    <xf numFmtId="0" fontId="20" fillId="11" borderId="0" xfId="0" applyFont="1" applyFill="1" applyAlignment="1">
      <alignment horizontal="center" vertical="center"/>
    </xf>
    <xf numFmtId="0" fontId="20" fillId="8" borderId="0" xfId="0" applyFont="1" applyFill="1" applyAlignment="1">
      <alignment horizontal="center" vertical="center"/>
    </xf>
    <xf numFmtId="0" fontId="20" fillId="9" borderId="0" xfId="0" applyFont="1" applyFill="1" applyAlignment="1">
      <alignment horizontal="center" vertical="center"/>
    </xf>
    <xf numFmtId="0" fontId="24" fillId="12" borderId="0" xfId="0" applyFont="1" applyFill="1" applyAlignment="1">
      <alignment horizontal="center" vertical="center"/>
    </xf>
    <xf numFmtId="0" fontId="22" fillId="12" borderId="0" xfId="0" applyFont="1" applyFill="1" applyAlignment="1">
      <alignment horizontal="center" vertical="center"/>
    </xf>
    <xf numFmtId="0" fontId="7" fillId="0" borderId="0" xfId="0" applyFont="1" applyAlignment="1">
      <alignment horizontal="center" vertical="center"/>
    </xf>
    <xf numFmtId="1" fontId="8" fillId="0" borderId="0" xfId="0" applyNumberFormat="1" applyFont="1" applyAlignment="1">
      <alignment horizontal="center" vertical="center"/>
    </xf>
    <xf numFmtId="0" fontId="25" fillId="0" borderId="0" xfId="0" applyFont="1"/>
    <xf numFmtId="0" fontId="6" fillId="4" borderId="9" xfId="0" applyFont="1" applyFill="1" applyBorder="1" applyAlignment="1">
      <alignment horizontal="center" vertical="center"/>
    </xf>
    <xf numFmtId="0" fontId="3" fillId="3" borderId="7" xfId="0" applyFont="1" applyFill="1" applyBorder="1" applyAlignment="1">
      <alignment horizontal="center" vertical="center"/>
    </xf>
    <xf numFmtId="0" fontId="7" fillId="5" borderId="12" xfId="0" applyFont="1" applyFill="1" applyBorder="1" applyAlignment="1">
      <alignment horizontal="center" vertical="center"/>
    </xf>
    <xf numFmtId="0" fontId="7" fillId="5" borderId="11" xfId="0" applyFont="1" applyFill="1" applyBorder="1" applyAlignment="1">
      <alignment horizontal="center" vertical="center"/>
    </xf>
    <xf numFmtId="0" fontId="7" fillId="5" borderId="14" xfId="0" applyFont="1" applyFill="1" applyBorder="1" applyAlignment="1">
      <alignment horizontal="center" vertical="center"/>
    </xf>
    <xf numFmtId="0" fontId="6" fillId="4" borderId="13" xfId="0" applyFont="1" applyFill="1" applyBorder="1" applyAlignment="1">
      <alignment horizontal="center" vertical="center"/>
    </xf>
    <xf numFmtId="1" fontId="7" fillId="0" borderId="0" xfId="0" applyNumberFormat="1" applyFont="1" applyAlignment="1">
      <alignment horizontal="center" vertical="center"/>
    </xf>
    <xf numFmtId="1" fontId="7" fillId="0" borderId="10" xfId="0" applyNumberFormat="1" applyFont="1" applyBorder="1" applyAlignment="1">
      <alignment horizontal="center" vertical="center"/>
    </xf>
    <xf numFmtId="0" fontId="9" fillId="7" borderId="0" xfId="0" applyFont="1" applyFill="1" applyAlignment="1">
      <alignment horizontal="center" vertical="center"/>
    </xf>
    <xf numFmtId="0" fontId="1" fillId="2" borderId="0" xfId="0" applyFont="1" applyFill="1" applyAlignment="1">
      <alignment horizontal="center" vertical="center"/>
    </xf>
    <xf numFmtId="0" fontId="2" fillId="2" borderId="0" xfId="0" applyFont="1" applyFill="1" applyAlignment="1">
      <alignment horizontal="center" vertical="center"/>
    </xf>
    <xf numFmtId="0" fontId="18" fillId="0" borderId="0" xfId="0" applyFont="1" applyAlignment="1">
      <alignment horizontal="center" vertical="center"/>
    </xf>
    <xf numFmtId="0" fontId="10" fillId="0" borderId="0" xfId="0" applyFont="1" applyAlignment="1">
      <alignment horizontal="center" vertical="center"/>
    </xf>
    <xf numFmtId="0" fontId="11" fillId="2" borderId="0" xfId="0" applyFont="1" applyFill="1" applyAlignment="1">
      <alignment horizontal="center" vertical="center"/>
    </xf>
    <xf numFmtId="0" fontId="19" fillId="2" borderId="0" xfId="0" applyFont="1" applyFill="1" applyAlignment="1">
      <alignment horizontal="center" vertical="center"/>
    </xf>
    <xf numFmtId="0" fontId="23" fillId="10" borderId="0" xfId="0" applyFont="1" applyFill="1" applyAlignment="1">
      <alignment horizontal="center" vertical="center"/>
    </xf>
  </cellXfs>
  <cellStyles count="1">
    <cellStyle name="Normal" xfId="0" builtinId="0"/>
  </cellStyles>
  <dxfs count="149">
    <dxf>
      <font>
        <b/>
        <i val="0"/>
        <color rgb="FFFFCC00"/>
      </font>
    </dxf>
    <dxf>
      <font>
        <b/>
        <i val="0"/>
        <color theme="1" tint="0.34998626667073579"/>
      </font>
    </dxf>
    <dxf>
      <font>
        <b/>
        <i val="0"/>
        <color rgb="FFFFCC00"/>
      </font>
    </dxf>
    <dxf>
      <font>
        <b/>
        <i val="0"/>
        <color theme="1" tint="0.34998626667073579"/>
      </font>
    </dxf>
    <dxf>
      <font>
        <b/>
        <i val="0"/>
        <color rgb="FFFFCC00"/>
      </font>
    </dxf>
    <dxf>
      <font>
        <b/>
        <i val="0"/>
        <color theme="1" tint="0.34998626667073579"/>
      </font>
    </dxf>
    <dxf>
      <font>
        <b/>
        <i val="0"/>
        <color rgb="FFFFCC00"/>
      </font>
    </dxf>
    <dxf>
      <font>
        <b/>
        <i val="0"/>
        <color theme="1" tint="0.34998626667073579"/>
      </font>
    </dxf>
    <dxf>
      <font>
        <b/>
        <i val="0"/>
        <color rgb="FFFFCC00"/>
      </font>
    </dxf>
    <dxf>
      <font>
        <b/>
        <i val="0"/>
        <color theme="1" tint="0.34998626667073579"/>
      </font>
    </dxf>
    <dxf>
      <font>
        <b/>
        <i val="0"/>
        <color rgb="FFFFCC00"/>
      </font>
    </dxf>
    <dxf>
      <font>
        <b/>
        <i val="0"/>
        <color theme="1" tint="0.34998626667073579"/>
      </font>
    </dxf>
    <dxf>
      <font>
        <b val="0"/>
        <i val="0"/>
        <strike val="0"/>
        <condense val="0"/>
        <extend val="0"/>
        <outline val="0"/>
        <shadow val="0"/>
        <u val="none"/>
        <vertAlign val="baseline"/>
        <sz val="14"/>
        <color auto="1"/>
        <name val="Consolas"/>
        <family val="3"/>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rgb="FFCCCCCC"/>
        </left>
        <right style="thin">
          <color rgb="FFCCCCCC"/>
        </right>
        <top style="thin">
          <color rgb="FFCCCCCC"/>
        </top>
        <bottom style="thin">
          <color rgb="FFCCCCCC"/>
        </bottom>
      </border>
    </dxf>
    <dxf>
      <font>
        <b val="0"/>
        <i val="0"/>
        <strike val="0"/>
        <condense val="0"/>
        <extend val="0"/>
        <outline val="0"/>
        <shadow val="0"/>
        <u val="none"/>
        <vertAlign val="baseline"/>
        <sz val="14"/>
        <color auto="1"/>
        <name val="Consolas"/>
        <family val="3"/>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rgb="FFCCCCCC"/>
        </left>
        <right style="thin">
          <color rgb="FFCCCCCC"/>
        </right>
        <top style="thin">
          <color rgb="FFCCCCCC"/>
        </top>
        <bottom style="thin">
          <color rgb="FFCCCCCC"/>
        </bottom>
      </border>
    </dxf>
    <dxf>
      <font>
        <b val="0"/>
        <i val="0"/>
        <strike val="0"/>
        <condense val="0"/>
        <extend val="0"/>
        <outline val="0"/>
        <shadow val="0"/>
        <u val="none"/>
        <vertAlign val="baseline"/>
        <sz val="14"/>
        <color auto="1"/>
        <name val="Consolas"/>
        <family val="3"/>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rgb="FFCCCCCC"/>
        </left>
        <right style="thin">
          <color rgb="FFCCCCCC"/>
        </right>
        <top style="thin">
          <color rgb="FFCCCCCC"/>
        </top>
        <bottom style="thin">
          <color rgb="FFCCCCCC"/>
        </bottom>
      </border>
    </dxf>
    <dxf>
      <font>
        <b val="0"/>
        <i val="0"/>
        <strike val="0"/>
        <condense val="0"/>
        <extend val="0"/>
        <outline val="0"/>
        <shadow val="0"/>
        <u val="none"/>
        <vertAlign val="baseline"/>
        <sz val="14"/>
        <color auto="1"/>
        <name val="Consolas"/>
        <family val="3"/>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rgb="FFCCCCCC"/>
        </left>
        <right style="thin">
          <color rgb="FFCCCCCC"/>
        </right>
        <top style="thin">
          <color rgb="FFCCCCCC"/>
        </top>
        <bottom style="thin">
          <color rgb="FFCCCCCC"/>
        </bottom>
      </border>
    </dxf>
    <dxf>
      <font>
        <b val="0"/>
        <i val="0"/>
        <strike val="0"/>
        <condense val="0"/>
        <extend val="0"/>
        <outline val="0"/>
        <shadow val="0"/>
        <u val="none"/>
        <vertAlign val="baseline"/>
        <sz val="14"/>
        <color auto="1"/>
        <name val="Consolas"/>
        <family val="3"/>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rgb="FFCCCCCC"/>
        </left>
        <right style="thin">
          <color rgb="FFCCCCCC"/>
        </right>
        <top style="thin">
          <color rgb="FFCCCCCC"/>
        </top>
        <bottom style="thin">
          <color rgb="FFCCCCCC"/>
        </bottom>
      </border>
    </dxf>
    <dxf>
      <font>
        <b val="0"/>
        <i val="0"/>
        <strike val="0"/>
        <condense val="0"/>
        <extend val="0"/>
        <outline val="0"/>
        <shadow val="0"/>
        <u val="none"/>
        <vertAlign val="baseline"/>
        <sz val="14"/>
        <color auto="1"/>
        <name val="Consolas"/>
        <family val="3"/>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rgb="FFCCCCCC"/>
        </left>
        <right style="thin">
          <color rgb="FFCCCCCC"/>
        </right>
        <top style="thin">
          <color rgb="FFCCCCCC"/>
        </top>
        <bottom style="thin">
          <color rgb="FFCCCCCC"/>
        </bottom>
      </border>
    </dxf>
    <dxf>
      <font>
        <b val="0"/>
        <i val="0"/>
        <strike val="0"/>
        <condense val="0"/>
        <extend val="0"/>
        <outline val="0"/>
        <shadow val="0"/>
        <u val="none"/>
        <vertAlign val="baseline"/>
        <sz val="14"/>
        <color auto="1"/>
        <name val="Consolas"/>
        <family val="3"/>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rgb="FFCCCCCC"/>
        </left>
        <right style="thin">
          <color rgb="FFCCCCCC"/>
        </right>
        <top style="thin">
          <color rgb="FFCCCCCC"/>
        </top>
        <bottom style="thin">
          <color rgb="FFCCCCCC"/>
        </bottom>
      </border>
    </dxf>
    <dxf>
      <font>
        <b val="0"/>
        <i val="0"/>
        <strike val="0"/>
        <condense val="0"/>
        <extend val="0"/>
        <outline val="0"/>
        <shadow val="0"/>
        <u val="none"/>
        <vertAlign val="baseline"/>
        <sz val="14"/>
        <color auto="1"/>
        <name val="Consolas"/>
        <family val="3"/>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rgb="FFCCCCCC"/>
        </left>
        <right style="thin">
          <color rgb="FFCCCCCC"/>
        </right>
        <top style="thin">
          <color rgb="FFCCCCCC"/>
        </top>
        <bottom style="thin">
          <color rgb="FFCCCCCC"/>
        </bottom>
      </border>
    </dxf>
    <dxf>
      <font>
        <b val="0"/>
        <i val="0"/>
        <strike val="0"/>
        <condense val="0"/>
        <extend val="0"/>
        <outline val="0"/>
        <shadow val="0"/>
        <u val="none"/>
        <vertAlign val="baseline"/>
        <sz val="14"/>
        <color auto="1"/>
        <name val="Consolas"/>
        <family val="3"/>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rgb="FFCCCCCC"/>
        </left>
        <right style="thin">
          <color rgb="FFCCCCCC"/>
        </right>
        <top style="thin">
          <color rgb="FFCCCCCC"/>
        </top>
        <bottom style="thin">
          <color rgb="FFCCCCCC"/>
        </bottom>
      </border>
    </dxf>
    <dxf>
      <font>
        <b val="0"/>
        <i val="0"/>
        <strike val="0"/>
        <condense val="0"/>
        <extend val="0"/>
        <outline val="0"/>
        <shadow val="0"/>
        <u val="none"/>
        <vertAlign val="baseline"/>
        <sz val="14"/>
        <color auto="1"/>
        <name val="Consolas"/>
        <family val="3"/>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rgb="FFCCCCCC"/>
        </left>
        <right style="thin">
          <color rgb="FFCCCCCC"/>
        </right>
        <top style="thin">
          <color rgb="FFCCCCCC"/>
        </top>
        <bottom style="thin">
          <color rgb="FFCCCCCC"/>
        </bottom>
      </border>
    </dxf>
    <dxf>
      <font>
        <b val="0"/>
        <i val="0"/>
        <strike val="0"/>
        <condense val="0"/>
        <extend val="0"/>
        <outline val="0"/>
        <shadow val="0"/>
        <u val="none"/>
        <vertAlign val="baseline"/>
        <sz val="14"/>
        <color auto="1"/>
        <name val="Consolas"/>
        <family val="3"/>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rgb="FFCCCCCC"/>
        </left>
        <right style="thin">
          <color rgb="FFCCCCCC"/>
        </right>
        <top style="thin">
          <color rgb="FFCCCCCC"/>
        </top>
        <bottom style="thin">
          <color rgb="FFCCCCCC"/>
        </bottom>
      </border>
    </dxf>
    <dxf>
      <font>
        <b val="0"/>
        <i val="0"/>
        <strike val="0"/>
        <condense val="0"/>
        <extend val="0"/>
        <outline val="0"/>
        <shadow val="0"/>
        <u val="none"/>
        <vertAlign val="baseline"/>
        <sz val="14"/>
        <color auto="1"/>
        <name val="Consolas"/>
        <family val="3"/>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rgb="FFCCCCCC"/>
        </left>
        <right style="thin">
          <color rgb="FFCCCCCC"/>
        </right>
        <top style="thin">
          <color rgb="FFCCCCCC"/>
        </top>
        <bottom style="thin">
          <color rgb="FFCCCCCC"/>
        </bottom>
      </border>
    </dxf>
    <dxf>
      <font>
        <b val="0"/>
        <i val="0"/>
        <strike val="0"/>
        <condense val="0"/>
        <extend val="0"/>
        <outline val="0"/>
        <shadow val="0"/>
        <u val="none"/>
        <vertAlign val="baseline"/>
        <sz val="14"/>
        <color auto="1"/>
        <name val="Consolas"/>
        <family val="3"/>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rgb="FFCCCCCC"/>
        </left>
        <right style="thin">
          <color rgb="FFCCCCCC"/>
        </right>
        <top style="thin">
          <color rgb="FFCCCCCC"/>
        </top>
        <bottom style="thin">
          <color rgb="FFCCCCCC"/>
        </bottom>
      </border>
    </dxf>
    <dxf>
      <font>
        <b val="0"/>
        <i val="0"/>
        <strike val="0"/>
        <condense val="0"/>
        <extend val="0"/>
        <outline val="0"/>
        <shadow val="0"/>
        <u val="none"/>
        <vertAlign val="baseline"/>
        <sz val="9"/>
        <color rgb="FF4CAF50"/>
        <name val="Consolas"/>
        <charset val="1"/>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1"/>
        <color rgb="FF333333"/>
        <name val="Arial"/>
        <charset val="1"/>
        <scheme val="none"/>
      </font>
      <fill>
        <patternFill patternType="none">
          <fgColor indexed="64"/>
          <bgColor auto="1"/>
        </patternFill>
      </fill>
      <alignment horizontal="center" vertical="center" textRotation="0" wrapText="0" indent="0" justifyLastLine="0" shrinkToFit="0" readingOrder="0"/>
      <border diagonalUp="0" diagonalDown="0" outline="0">
        <left/>
        <right style="thin">
          <color rgb="FFCCCCCC"/>
        </right>
        <top style="thin">
          <color rgb="FFCCCCCC"/>
        </top>
        <bottom style="thin">
          <color rgb="FFCCCCCC"/>
        </bottom>
      </border>
    </dxf>
    <dxf>
      <font>
        <b val="0"/>
        <i val="0"/>
        <strike val="0"/>
        <condense val="0"/>
        <extend val="0"/>
        <outline val="0"/>
        <shadow val="0"/>
        <u val="none"/>
        <vertAlign val="baseline"/>
        <sz val="14"/>
        <color auto="1"/>
        <name val="Consolas"/>
        <family val="3"/>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rgb="FFCCCCCC"/>
        </left>
        <right style="thin">
          <color rgb="FFCCCCCC"/>
        </right>
        <top style="thin">
          <color rgb="FFCCCCCC"/>
        </top>
        <bottom style="thin">
          <color rgb="FFCCCCCC"/>
        </bottom>
      </border>
    </dxf>
    <dxf>
      <font>
        <b/>
        <i val="0"/>
        <strike val="0"/>
        <condense val="0"/>
        <extend val="0"/>
        <outline val="0"/>
        <shadow val="0"/>
        <u val="none"/>
        <vertAlign val="baseline"/>
        <sz val="11"/>
        <color auto="1"/>
        <name val="Arial"/>
        <scheme val="none"/>
      </font>
      <fill>
        <patternFill patternType="none">
          <fgColor indexed="64"/>
          <bgColor auto="1"/>
        </patternFill>
      </fill>
      <alignment horizontal="left" vertical="center" textRotation="0" wrapText="0" indent="1" justifyLastLine="0" shrinkToFit="0" readingOrder="0"/>
      <border diagonalUp="0" diagonalDown="0" outline="0">
        <left style="thin">
          <color rgb="FFCCCCCC"/>
        </left>
        <right style="thin">
          <color rgb="FFCCCCCC"/>
        </right>
        <top style="thin">
          <color rgb="FFCCCCCC"/>
        </top>
        <bottom style="thin">
          <color rgb="FFCCCCCC"/>
        </bottom>
      </border>
    </dxf>
    <dxf>
      <font>
        <b/>
        <i val="0"/>
        <strike val="0"/>
        <condense val="0"/>
        <extend val="0"/>
        <outline val="0"/>
        <shadow val="0"/>
        <u val="none"/>
        <vertAlign val="baseline"/>
        <sz val="11"/>
        <color rgb="FF2C5F8A"/>
        <name val="Arial"/>
        <charset val="1"/>
        <scheme val="none"/>
      </font>
      <alignment horizontal="center" vertical="center" textRotation="0" wrapText="0" indent="0" justifyLastLine="0" shrinkToFit="0" readingOrder="0"/>
      <border diagonalUp="0" diagonalDown="0">
        <left style="thin">
          <color rgb="FFCCCCCC"/>
        </left>
        <right style="thin">
          <color rgb="FFCCCCCC"/>
        </right>
        <top style="thin">
          <color rgb="FFCCCCCC"/>
        </top>
        <bottom style="thin">
          <color rgb="FFCCCCCC"/>
        </bottom>
        <vertical/>
        <horizontal/>
      </border>
    </dxf>
    <dxf>
      <border outline="0">
        <top style="thin">
          <color rgb="FFCCCCCC"/>
        </top>
        <bottom style="thin">
          <color rgb="FFCCCCCC"/>
        </bottom>
      </border>
    </dxf>
    <dxf>
      <border outline="0">
        <bottom style="thin">
          <color rgb="FFCCCCCC"/>
        </bottom>
      </border>
    </dxf>
    <dxf>
      <font>
        <b/>
        <i val="0"/>
        <strike val="0"/>
        <condense val="0"/>
        <extend val="0"/>
        <outline val="0"/>
        <shadow val="0"/>
        <u val="none"/>
        <vertAlign val="baseline"/>
        <sz val="11"/>
        <color rgb="FFFFFFFF"/>
        <name val="Arial"/>
        <charset val="1"/>
        <scheme val="none"/>
      </font>
      <fill>
        <patternFill patternType="solid">
          <fgColor rgb="FF555555"/>
          <bgColor rgb="FF2C5F8A"/>
        </patternFill>
      </fill>
      <alignment horizontal="center" vertical="center" textRotation="0" wrapText="1" indent="0" justifyLastLine="0" shrinkToFit="0" readingOrder="0"/>
      <border diagonalUp="0" diagonalDown="0" outline="0">
        <left style="thin">
          <color rgb="FFCCCCCC"/>
        </left>
        <right style="thin">
          <color rgb="FFCCCCCC"/>
        </right>
        <top/>
        <bottom/>
      </border>
    </dxf>
    <dxf>
      <font>
        <b val="0"/>
        <i val="0"/>
        <strike val="0"/>
        <condense val="0"/>
        <extend val="0"/>
        <outline val="0"/>
        <shadow val="0"/>
        <u val="none"/>
        <vertAlign val="baseline"/>
        <sz val="14"/>
        <color auto="1"/>
        <name val="Consolas"/>
        <family val="3"/>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rgb="FFCCCCCC"/>
        </left>
        <right style="thin">
          <color rgb="FFCCCCCC"/>
        </right>
        <top style="thin">
          <color rgb="FFCCCCCC"/>
        </top>
        <bottom style="thin">
          <color rgb="FFCCCCCC"/>
        </bottom>
      </border>
    </dxf>
    <dxf>
      <font>
        <b val="0"/>
        <i val="0"/>
        <strike val="0"/>
        <condense val="0"/>
        <extend val="0"/>
        <outline val="0"/>
        <shadow val="0"/>
        <u val="none"/>
        <vertAlign val="baseline"/>
        <sz val="14"/>
        <color auto="1"/>
        <name val="Consolas"/>
        <family val="3"/>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rgb="FFCCCCCC"/>
        </left>
        <right style="thin">
          <color rgb="FFCCCCCC"/>
        </right>
        <top style="thin">
          <color rgb="FFCCCCCC"/>
        </top>
        <bottom style="thin">
          <color rgb="FFCCCCCC"/>
        </bottom>
      </border>
    </dxf>
    <dxf>
      <font>
        <b val="0"/>
        <i val="0"/>
        <strike val="0"/>
        <condense val="0"/>
        <extend val="0"/>
        <outline val="0"/>
        <shadow val="0"/>
        <u val="none"/>
        <vertAlign val="baseline"/>
        <sz val="14"/>
        <color auto="1"/>
        <name val="Consolas"/>
        <family val="3"/>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rgb="FFCCCCCC"/>
        </left>
        <right style="thin">
          <color rgb="FFCCCCCC"/>
        </right>
        <top style="thin">
          <color rgb="FFCCCCCC"/>
        </top>
        <bottom style="thin">
          <color rgb="FFCCCCCC"/>
        </bottom>
      </border>
    </dxf>
    <dxf>
      <font>
        <b val="0"/>
        <i val="0"/>
        <strike val="0"/>
        <condense val="0"/>
        <extend val="0"/>
        <outline val="0"/>
        <shadow val="0"/>
        <u val="none"/>
        <vertAlign val="baseline"/>
        <sz val="14"/>
        <color auto="1"/>
        <name val="Consolas"/>
        <family val="3"/>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rgb="FFCCCCCC"/>
        </left>
        <right style="thin">
          <color rgb="FFCCCCCC"/>
        </right>
        <top style="thin">
          <color rgb="FFCCCCCC"/>
        </top>
        <bottom style="thin">
          <color rgb="FFCCCCCC"/>
        </bottom>
      </border>
    </dxf>
    <dxf>
      <font>
        <b val="0"/>
        <i val="0"/>
        <strike val="0"/>
        <condense val="0"/>
        <extend val="0"/>
        <outline val="0"/>
        <shadow val="0"/>
        <u val="none"/>
        <vertAlign val="baseline"/>
        <sz val="14"/>
        <color auto="1"/>
        <name val="Consolas"/>
        <family val="3"/>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rgb="FFCCCCCC"/>
        </left>
        <right style="thin">
          <color rgb="FFCCCCCC"/>
        </right>
        <top style="thin">
          <color rgb="FFCCCCCC"/>
        </top>
        <bottom style="thin">
          <color rgb="FFCCCCCC"/>
        </bottom>
      </border>
    </dxf>
    <dxf>
      <font>
        <b val="0"/>
        <i val="0"/>
        <strike val="0"/>
        <condense val="0"/>
        <extend val="0"/>
        <outline val="0"/>
        <shadow val="0"/>
        <u val="none"/>
        <vertAlign val="baseline"/>
        <sz val="14"/>
        <color auto="1"/>
        <name val="Consolas"/>
        <family val="3"/>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rgb="FFCCCCCC"/>
        </left>
        <right style="thin">
          <color rgb="FFCCCCCC"/>
        </right>
        <top style="thin">
          <color rgb="FFCCCCCC"/>
        </top>
        <bottom style="thin">
          <color rgb="FFCCCCCC"/>
        </bottom>
      </border>
    </dxf>
    <dxf>
      <font>
        <b val="0"/>
        <i val="0"/>
        <strike val="0"/>
        <condense val="0"/>
        <extend val="0"/>
        <outline val="0"/>
        <shadow val="0"/>
        <u val="none"/>
        <vertAlign val="baseline"/>
        <sz val="14"/>
        <color auto="1"/>
        <name val="Consolas"/>
        <family val="3"/>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rgb="FFCCCCCC"/>
        </left>
        <right style="thin">
          <color rgb="FFCCCCCC"/>
        </right>
        <top style="thin">
          <color rgb="FFCCCCCC"/>
        </top>
        <bottom style="thin">
          <color rgb="FFCCCCCC"/>
        </bottom>
      </border>
    </dxf>
    <dxf>
      <font>
        <b val="0"/>
        <i val="0"/>
        <strike val="0"/>
        <condense val="0"/>
        <extend val="0"/>
        <outline val="0"/>
        <shadow val="0"/>
        <u val="none"/>
        <vertAlign val="baseline"/>
        <sz val="14"/>
        <color auto="1"/>
        <name val="Consolas"/>
        <family val="3"/>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rgb="FFCCCCCC"/>
        </left>
        <right style="thin">
          <color rgb="FFCCCCCC"/>
        </right>
        <top style="thin">
          <color rgb="FFCCCCCC"/>
        </top>
        <bottom style="thin">
          <color rgb="FFCCCCCC"/>
        </bottom>
      </border>
    </dxf>
    <dxf>
      <font>
        <b val="0"/>
        <i val="0"/>
        <strike val="0"/>
        <condense val="0"/>
        <extend val="0"/>
        <outline val="0"/>
        <shadow val="0"/>
        <u val="none"/>
        <vertAlign val="baseline"/>
        <sz val="14"/>
        <color auto="1"/>
        <name val="Consolas"/>
        <family val="3"/>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rgb="FFCCCCCC"/>
        </left>
        <right style="thin">
          <color rgb="FFCCCCCC"/>
        </right>
        <top style="thin">
          <color rgb="FFCCCCCC"/>
        </top>
        <bottom style="thin">
          <color rgb="FFCCCCCC"/>
        </bottom>
      </border>
    </dxf>
    <dxf>
      <font>
        <b val="0"/>
        <i val="0"/>
        <strike val="0"/>
        <condense val="0"/>
        <extend val="0"/>
        <outline val="0"/>
        <shadow val="0"/>
        <u val="none"/>
        <vertAlign val="baseline"/>
        <sz val="14"/>
        <color auto="1"/>
        <name val="Consolas"/>
        <family val="3"/>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rgb="FFCCCCCC"/>
        </left>
        <right style="thin">
          <color rgb="FFCCCCCC"/>
        </right>
        <top style="thin">
          <color rgb="FFCCCCCC"/>
        </top>
        <bottom style="thin">
          <color rgb="FFCCCCCC"/>
        </bottom>
      </border>
    </dxf>
    <dxf>
      <font>
        <b val="0"/>
        <i val="0"/>
        <strike val="0"/>
        <condense val="0"/>
        <extend val="0"/>
        <outline val="0"/>
        <shadow val="0"/>
        <u val="none"/>
        <vertAlign val="baseline"/>
        <sz val="14"/>
        <color auto="1"/>
        <name val="Consolas"/>
        <family val="3"/>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rgb="FFCCCCCC"/>
        </left>
        <right style="thin">
          <color rgb="FFCCCCCC"/>
        </right>
        <top style="thin">
          <color rgb="FFCCCCCC"/>
        </top>
        <bottom style="thin">
          <color rgb="FFCCCCCC"/>
        </bottom>
      </border>
    </dxf>
    <dxf>
      <font>
        <b val="0"/>
        <i val="0"/>
        <strike val="0"/>
        <condense val="0"/>
        <extend val="0"/>
        <outline val="0"/>
        <shadow val="0"/>
        <u val="none"/>
        <vertAlign val="baseline"/>
        <sz val="14"/>
        <color auto="1"/>
        <name val="Consolas"/>
        <family val="3"/>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rgb="FFCCCCCC"/>
        </left>
        <right style="thin">
          <color rgb="FFCCCCCC"/>
        </right>
        <top style="thin">
          <color rgb="FFCCCCCC"/>
        </top>
        <bottom style="thin">
          <color rgb="FFCCCCCC"/>
        </bottom>
      </border>
    </dxf>
    <dxf>
      <font>
        <b val="0"/>
        <i val="0"/>
        <strike val="0"/>
        <condense val="0"/>
        <extend val="0"/>
        <outline val="0"/>
        <shadow val="0"/>
        <u val="none"/>
        <vertAlign val="baseline"/>
        <sz val="14"/>
        <color auto="1"/>
        <name val="Consolas"/>
        <family val="3"/>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rgb="FFCCCCCC"/>
        </left>
        <right style="thin">
          <color rgb="FFCCCCCC"/>
        </right>
        <top style="thin">
          <color rgb="FFCCCCCC"/>
        </top>
        <bottom style="thin">
          <color rgb="FFCCCCCC"/>
        </bottom>
      </border>
    </dxf>
    <dxf>
      <font>
        <b val="0"/>
        <i val="0"/>
        <strike val="0"/>
        <condense val="0"/>
        <extend val="0"/>
        <outline val="0"/>
        <shadow val="0"/>
        <u val="none"/>
        <vertAlign val="baseline"/>
        <sz val="9"/>
        <color rgb="FF4CAF50"/>
        <name val="Consolas"/>
        <charset val="1"/>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1"/>
        <color rgb="FF333333"/>
        <name val="Arial"/>
        <charset val="1"/>
        <scheme val="none"/>
      </font>
      <fill>
        <patternFill patternType="none">
          <fgColor indexed="64"/>
          <bgColor auto="1"/>
        </patternFill>
      </fill>
      <alignment horizontal="center" vertical="center" textRotation="0" wrapText="0" indent="0" justifyLastLine="0" shrinkToFit="0" readingOrder="0"/>
      <border diagonalUp="0" diagonalDown="0" outline="0">
        <left/>
        <right style="thin">
          <color rgb="FFCCCCCC"/>
        </right>
        <top style="thin">
          <color rgb="FFCCCCCC"/>
        </top>
        <bottom style="thin">
          <color rgb="FFCCCCCC"/>
        </bottom>
      </border>
    </dxf>
    <dxf>
      <font>
        <b val="0"/>
        <i val="0"/>
        <strike val="0"/>
        <condense val="0"/>
        <extend val="0"/>
        <outline val="0"/>
        <shadow val="0"/>
        <u val="none"/>
        <vertAlign val="baseline"/>
        <sz val="14"/>
        <color auto="1"/>
        <name val="Consolas"/>
        <family val="3"/>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rgb="FFCCCCCC"/>
        </left>
        <right style="thin">
          <color rgb="FFCCCCCC"/>
        </right>
        <top style="thin">
          <color rgb="FFCCCCCC"/>
        </top>
        <bottom style="thin">
          <color rgb="FFCCCCCC"/>
        </bottom>
      </border>
    </dxf>
    <dxf>
      <font>
        <b/>
        <i val="0"/>
        <strike val="0"/>
        <condense val="0"/>
        <extend val="0"/>
        <outline val="0"/>
        <shadow val="0"/>
        <u val="none"/>
        <vertAlign val="baseline"/>
        <sz val="11"/>
        <color auto="1"/>
        <name val="Arial"/>
        <scheme val="none"/>
      </font>
      <fill>
        <patternFill patternType="none">
          <fgColor indexed="64"/>
          <bgColor auto="1"/>
        </patternFill>
      </fill>
      <alignment horizontal="left" vertical="center" textRotation="0" wrapText="0" indent="1" justifyLastLine="0" shrinkToFit="0" readingOrder="0"/>
      <border diagonalUp="0" diagonalDown="0" outline="0">
        <left style="thin">
          <color rgb="FFCCCCCC"/>
        </left>
        <right style="thin">
          <color rgb="FFCCCCCC"/>
        </right>
        <top style="thin">
          <color rgb="FFCCCCCC"/>
        </top>
        <bottom style="thin">
          <color rgb="FFCCCCCC"/>
        </bottom>
      </border>
    </dxf>
    <dxf>
      <font>
        <b/>
        <i val="0"/>
        <strike val="0"/>
        <condense val="0"/>
        <extend val="0"/>
        <outline val="0"/>
        <shadow val="0"/>
        <u val="none"/>
        <vertAlign val="baseline"/>
        <sz val="11"/>
        <color rgb="FF2C5F8A"/>
        <name val="Arial"/>
        <charset val="1"/>
        <scheme val="none"/>
      </font>
      <alignment horizontal="center" vertical="center" textRotation="0" wrapText="0" indent="0" justifyLastLine="0" shrinkToFit="0" readingOrder="0"/>
      <border diagonalUp="0" diagonalDown="0">
        <left style="thin">
          <color rgb="FFCCCCCC"/>
        </left>
        <right style="thin">
          <color rgb="FFCCCCCC"/>
        </right>
        <top style="thin">
          <color rgb="FFCCCCCC"/>
        </top>
        <bottom style="thin">
          <color rgb="FFCCCCCC"/>
        </bottom>
        <vertical/>
        <horizontal/>
      </border>
    </dxf>
    <dxf>
      <border outline="0">
        <top style="thin">
          <color rgb="FFCCCCCC"/>
        </top>
        <bottom style="thin">
          <color rgb="FFCCCCCC"/>
        </bottom>
      </border>
    </dxf>
    <dxf>
      <border outline="0">
        <bottom style="thin">
          <color rgb="FFCCCCCC"/>
        </bottom>
      </border>
    </dxf>
    <dxf>
      <font>
        <b/>
        <i val="0"/>
        <strike val="0"/>
        <condense val="0"/>
        <extend val="0"/>
        <outline val="0"/>
        <shadow val="0"/>
        <u val="none"/>
        <vertAlign val="baseline"/>
        <sz val="11"/>
        <color rgb="FFFFFFFF"/>
        <name val="Arial"/>
        <charset val="1"/>
        <scheme val="none"/>
      </font>
      <fill>
        <patternFill patternType="solid">
          <fgColor rgb="FF555555"/>
          <bgColor rgb="FF2C5F8A"/>
        </patternFill>
      </fill>
      <alignment horizontal="center" vertical="center" textRotation="0" wrapText="1" indent="0" justifyLastLine="0" shrinkToFit="0" readingOrder="0"/>
      <border diagonalUp="0" diagonalDown="0" outline="0">
        <left style="thin">
          <color rgb="FFCCCCCC"/>
        </left>
        <right style="thin">
          <color rgb="FFCCCCCC"/>
        </right>
        <top/>
        <bottom/>
      </border>
    </dxf>
    <dxf>
      <font>
        <b val="0"/>
        <i val="0"/>
        <strike val="0"/>
        <condense val="0"/>
        <extend val="0"/>
        <outline val="0"/>
        <shadow val="0"/>
        <u val="none"/>
        <vertAlign val="baseline"/>
        <sz val="14"/>
        <color auto="1"/>
        <name val="Consolas"/>
        <family val="3"/>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rgb="FFCCCCCC"/>
        </left>
        <right style="thin">
          <color rgb="FFCCCCCC"/>
        </right>
        <top style="thin">
          <color rgb="FFCCCCCC"/>
        </top>
        <bottom style="thin">
          <color rgb="FFCCCCCC"/>
        </bottom>
      </border>
    </dxf>
    <dxf>
      <font>
        <b val="0"/>
        <i val="0"/>
        <strike val="0"/>
        <condense val="0"/>
        <extend val="0"/>
        <outline val="0"/>
        <shadow val="0"/>
        <u val="none"/>
        <vertAlign val="baseline"/>
        <sz val="14"/>
        <color auto="1"/>
        <name val="Consolas"/>
        <family val="3"/>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rgb="FFCCCCCC"/>
        </left>
        <right style="thin">
          <color rgb="FFCCCCCC"/>
        </right>
        <top style="thin">
          <color rgb="FFCCCCCC"/>
        </top>
        <bottom style="thin">
          <color rgb="FFCCCCCC"/>
        </bottom>
      </border>
    </dxf>
    <dxf>
      <font>
        <b val="0"/>
        <i val="0"/>
        <strike val="0"/>
        <condense val="0"/>
        <extend val="0"/>
        <outline val="0"/>
        <shadow val="0"/>
        <u val="none"/>
        <vertAlign val="baseline"/>
        <sz val="14"/>
        <color auto="1"/>
        <name val="Consolas"/>
        <family val="3"/>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rgb="FFCCCCCC"/>
        </left>
        <right style="thin">
          <color rgb="FFCCCCCC"/>
        </right>
        <top style="thin">
          <color rgb="FFCCCCCC"/>
        </top>
        <bottom style="thin">
          <color rgb="FFCCCCCC"/>
        </bottom>
      </border>
    </dxf>
    <dxf>
      <font>
        <b val="0"/>
        <i val="0"/>
        <strike val="0"/>
        <condense val="0"/>
        <extend val="0"/>
        <outline val="0"/>
        <shadow val="0"/>
        <u val="none"/>
        <vertAlign val="baseline"/>
        <sz val="14"/>
        <color auto="1"/>
        <name val="Consolas"/>
        <family val="3"/>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rgb="FFCCCCCC"/>
        </left>
        <right style="thin">
          <color rgb="FFCCCCCC"/>
        </right>
        <top style="thin">
          <color rgb="FFCCCCCC"/>
        </top>
        <bottom style="thin">
          <color rgb="FFCCCCCC"/>
        </bottom>
      </border>
    </dxf>
    <dxf>
      <font>
        <b val="0"/>
        <i val="0"/>
        <strike val="0"/>
        <condense val="0"/>
        <extend val="0"/>
        <outline val="0"/>
        <shadow val="0"/>
        <u val="none"/>
        <vertAlign val="baseline"/>
        <sz val="14"/>
        <color auto="1"/>
        <name val="Consolas"/>
        <family val="3"/>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rgb="FFCCCCCC"/>
        </left>
        <right style="thin">
          <color rgb="FFCCCCCC"/>
        </right>
        <top style="thin">
          <color rgb="FFCCCCCC"/>
        </top>
        <bottom style="thin">
          <color rgb="FFCCCCCC"/>
        </bottom>
      </border>
    </dxf>
    <dxf>
      <font>
        <b val="0"/>
        <i val="0"/>
        <strike val="0"/>
        <condense val="0"/>
        <extend val="0"/>
        <outline val="0"/>
        <shadow val="0"/>
        <u val="none"/>
        <vertAlign val="baseline"/>
        <sz val="14"/>
        <color auto="1"/>
        <name val="Consolas"/>
        <family val="3"/>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rgb="FFCCCCCC"/>
        </left>
        <right style="thin">
          <color rgb="FFCCCCCC"/>
        </right>
        <top style="thin">
          <color rgb="FFCCCCCC"/>
        </top>
        <bottom style="thin">
          <color rgb="FFCCCCCC"/>
        </bottom>
      </border>
    </dxf>
    <dxf>
      <font>
        <b val="0"/>
        <i val="0"/>
        <strike val="0"/>
        <condense val="0"/>
        <extend val="0"/>
        <outline val="0"/>
        <shadow val="0"/>
        <u val="none"/>
        <vertAlign val="baseline"/>
        <sz val="14"/>
        <color auto="1"/>
        <name val="Consolas"/>
        <family val="3"/>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rgb="FFCCCCCC"/>
        </left>
        <right style="thin">
          <color rgb="FFCCCCCC"/>
        </right>
        <top style="thin">
          <color rgb="FFCCCCCC"/>
        </top>
        <bottom style="thin">
          <color rgb="FFCCCCCC"/>
        </bottom>
      </border>
    </dxf>
    <dxf>
      <font>
        <b val="0"/>
        <i val="0"/>
        <strike val="0"/>
        <condense val="0"/>
        <extend val="0"/>
        <outline val="0"/>
        <shadow val="0"/>
        <u val="none"/>
        <vertAlign val="baseline"/>
        <sz val="14"/>
        <color auto="1"/>
        <name val="Consolas"/>
        <family val="3"/>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rgb="FFCCCCCC"/>
        </left>
        <right style="thin">
          <color rgb="FFCCCCCC"/>
        </right>
        <top style="thin">
          <color rgb="FFCCCCCC"/>
        </top>
        <bottom style="thin">
          <color rgb="FFCCCCCC"/>
        </bottom>
      </border>
    </dxf>
    <dxf>
      <font>
        <b val="0"/>
        <i val="0"/>
        <strike val="0"/>
        <condense val="0"/>
        <extend val="0"/>
        <outline val="0"/>
        <shadow val="0"/>
        <u val="none"/>
        <vertAlign val="baseline"/>
        <sz val="14"/>
        <color auto="1"/>
        <name val="Consolas"/>
        <family val="3"/>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rgb="FFCCCCCC"/>
        </left>
        <right style="thin">
          <color rgb="FFCCCCCC"/>
        </right>
        <top style="thin">
          <color rgb="FFCCCCCC"/>
        </top>
        <bottom style="thin">
          <color rgb="FFCCCCCC"/>
        </bottom>
      </border>
    </dxf>
    <dxf>
      <font>
        <b val="0"/>
        <i val="0"/>
        <strike val="0"/>
        <condense val="0"/>
        <extend val="0"/>
        <outline val="0"/>
        <shadow val="0"/>
        <u val="none"/>
        <vertAlign val="baseline"/>
        <sz val="14"/>
        <color auto="1"/>
        <name val="Consolas"/>
        <family val="3"/>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rgb="FFCCCCCC"/>
        </left>
        <right style="thin">
          <color rgb="FFCCCCCC"/>
        </right>
        <top style="thin">
          <color rgb="FFCCCCCC"/>
        </top>
        <bottom style="thin">
          <color rgb="FFCCCCCC"/>
        </bottom>
      </border>
    </dxf>
    <dxf>
      <font>
        <b val="0"/>
        <i val="0"/>
        <strike val="0"/>
        <condense val="0"/>
        <extend val="0"/>
        <outline val="0"/>
        <shadow val="0"/>
        <u val="none"/>
        <vertAlign val="baseline"/>
        <sz val="14"/>
        <color auto="1"/>
        <name val="Consolas"/>
        <family val="3"/>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rgb="FFCCCCCC"/>
        </left>
        <right style="thin">
          <color rgb="FFCCCCCC"/>
        </right>
        <top style="thin">
          <color rgb="FFCCCCCC"/>
        </top>
        <bottom style="thin">
          <color rgb="FFCCCCCC"/>
        </bottom>
      </border>
    </dxf>
    <dxf>
      <font>
        <b val="0"/>
        <i val="0"/>
        <strike val="0"/>
        <condense val="0"/>
        <extend val="0"/>
        <outline val="0"/>
        <shadow val="0"/>
        <u val="none"/>
        <vertAlign val="baseline"/>
        <sz val="14"/>
        <color auto="1"/>
        <name val="Consolas"/>
        <family val="3"/>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rgb="FFCCCCCC"/>
        </left>
        <right style="thin">
          <color rgb="FFCCCCCC"/>
        </right>
        <top style="thin">
          <color rgb="FFCCCCCC"/>
        </top>
        <bottom style="thin">
          <color rgb="FFCCCCCC"/>
        </bottom>
      </border>
    </dxf>
    <dxf>
      <font>
        <b val="0"/>
        <i val="0"/>
        <strike val="0"/>
        <condense val="0"/>
        <extend val="0"/>
        <outline val="0"/>
        <shadow val="0"/>
        <u val="none"/>
        <vertAlign val="baseline"/>
        <sz val="14"/>
        <color auto="1"/>
        <name val="Consolas"/>
        <family val="3"/>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rgb="FFCCCCCC"/>
        </left>
        <right style="thin">
          <color rgb="FFCCCCCC"/>
        </right>
        <top style="thin">
          <color rgb="FFCCCCCC"/>
        </top>
        <bottom style="thin">
          <color rgb="FFCCCCCC"/>
        </bottom>
      </border>
    </dxf>
    <dxf>
      <font>
        <b val="0"/>
        <i val="0"/>
        <strike val="0"/>
        <condense val="0"/>
        <extend val="0"/>
        <outline val="0"/>
        <shadow val="0"/>
        <u val="none"/>
        <vertAlign val="baseline"/>
        <sz val="9"/>
        <color rgb="FF4CAF50"/>
        <name val="Consolas"/>
        <charset val="1"/>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1"/>
        <color rgb="FF333333"/>
        <name val="Arial"/>
        <charset val="1"/>
        <scheme val="none"/>
      </font>
      <fill>
        <patternFill patternType="none">
          <fgColor indexed="64"/>
          <bgColor auto="1"/>
        </patternFill>
      </fill>
      <alignment horizontal="center" vertical="center" textRotation="0" wrapText="0" indent="0" justifyLastLine="0" shrinkToFit="0" readingOrder="0"/>
      <border diagonalUp="0" diagonalDown="0" outline="0">
        <left/>
        <right style="thin">
          <color rgb="FFCCCCCC"/>
        </right>
        <top style="thin">
          <color rgb="FFCCCCCC"/>
        </top>
        <bottom style="thin">
          <color rgb="FFCCCCCC"/>
        </bottom>
      </border>
    </dxf>
    <dxf>
      <font>
        <b val="0"/>
        <i val="0"/>
        <strike val="0"/>
        <condense val="0"/>
        <extend val="0"/>
        <outline val="0"/>
        <shadow val="0"/>
        <u val="none"/>
        <vertAlign val="baseline"/>
        <sz val="14"/>
        <color auto="1"/>
        <name val="Consolas"/>
        <family val="3"/>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rgb="FFCCCCCC"/>
        </left>
        <right style="thin">
          <color rgb="FFCCCCCC"/>
        </right>
        <top style="thin">
          <color rgb="FFCCCCCC"/>
        </top>
        <bottom style="thin">
          <color rgb="FFCCCCCC"/>
        </bottom>
      </border>
    </dxf>
    <dxf>
      <font>
        <b/>
        <i val="0"/>
        <strike val="0"/>
        <condense val="0"/>
        <extend val="0"/>
        <outline val="0"/>
        <shadow val="0"/>
        <u val="none"/>
        <vertAlign val="baseline"/>
        <sz val="11"/>
        <color auto="1"/>
        <name val="Arial"/>
        <scheme val="none"/>
      </font>
      <fill>
        <patternFill patternType="none">
          <fgColor indexed="64"/>
          <bgColor auto="1"/>
        </patternFill>
      </fill>
      <alignment horizontal="left" vertical="center" textRotation="0" wrapText="0" indent="1" justifyLastLine="0" shrinkToFit="0" readingOrder="0"/>
      <border diagonalUp="0" diagonalDown="0" outline="0">
        <left style="thin">
          <color rgb="FFCCCCCC"/>
        </left>
        <right style="thin">
          <color rgb="FFCCCCCC"/>
        </right>
        <top style="thin">
          <color rgb="FFCCCCCC"/>
        </top>
        <bottom style="thin">
          <color rgb="FFCCCCCC"/>
        </bottom>
      </border>
    </dxf>
    <dxf>
      <font>
        <b/>
        <i val="0"/>
        <strike val="0"/>
        <condense val="0"/>
        <extend val="0"/>
        <outline val="0"/>
        <shadow val="0"/>
        <u val="none"/>
        <vertAlign val="baseline"/>
        <sz val="11"/>
        <color rgb="FF2C5F8A"/>
        <name val="Arial"/>
        <charset val="1"/>
        <scheme val="none"/>
      </font>
      <alignment horizontal="center" vertical="center" textRotation="0" wrapText="0" indent="0" justifyLastLine="0" shrinkToFit="0" readingOrder="0"/>
      <border diagonalUp="0" diagonalDown="0">
        <left style="thin">
          <color rgb="FFCCCCCC"/>
        </left>
        <right style="thin">
          <color rgb="FFCCCCCC"/>
        </right>
        <top style="thin">
          <color rgb="FFCCCCCC"/>
        </top>
        <bottom style="thin">
          <color rgb="FFCCCCCC"/>
        </bottom>
        <vertical/>
        <horizontal/>
      </border>
    </dxf>
    <dxf>
      <border outline="0">
        <top style="thin">
          <color rgb="FFCCCCCC"/>
        </top>
        <bottom style="thin">
          <color rgb="FFCCCCCC"/>
        </bottom>
      </border>
    </dxf>
    <dxf>
      <border outline="0">
        <bottom style="thin">
          <color rgb="FFCCCCCC"/>
        </bottom>
      </border>
    </dxf>
    <dxf>
      <font>
        <b/>
        <i val="0"/>
        <strike val="0"/>
        <condense val="0"/>
        <extend val="0"/>
        <outline val="0"/>
        <shadow val="0"/>
        <u val="none"/>
        <vertAlign val="baseline"/>
        <sz val="11"/>
        <color rgb="FFFFFFFF"/>
        <name val="Arial"/>
        <charset val="1"/>
        <scheme val="none"/>
      </font>
      <fill>
        <patternFill patternType="solid">
          <fgColor rgb="FF555555"/>
          <bgColor rgb="FF2C5F8A"/>
        </patternFill>
      </fill>
      <alignment horizontal="center" vertical="center" textRotation="0" wrapText="1" indent="0" justifyLastLine="0" shrinkToFit="0" readingOrder="0"/>
      <border diagonalUp="0" diagonalDown="0" outline="0">
        <left style="thin">
          <color rgb="FFCCCCCC"/>
        </left>
        <right style="thin">
          <color rgb="FFCCCCCC"/>
        </right>
        <top/>
        <bottom/>
      </border>
    </dxf>
    <dxf>
      <font>
        <b val="0"/>
        <i val="0"/>
        <strike val="0"/>
        <condense val="0"/>
        <extend val="0"/>
        <outline val="0"/>
        <shadow val="0"/>
        <u val="none"/>
        <vertAlign val="baseline"/>
        <sz val="14"/>
        <color auto="1"/>
        <name val="Consolas"/>
        <family val="3"/>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rgb="FFCCCCCC"/>
        </left>
        <right style="thin">
          <color rgb="FFCCCCCC"/>
        </right>
        <top style="thin">
          <color rgb="FFCCCCCC"/>
        </top>
        <bottom style="thin">
          <color rgb="FFCCCCCC"/>
        </bottom>
      </border>
    </dxf>
    <dxf>
      <font>
        <b val="0"/>
        <i val="0"/>
        <strike val="0"/>
        <condense val="0"/>
        <extend val="0"/>
        <outline val="0"/>
        <shadow val="0"/>
        <u val="none"/>
        <vertAlign val="baseline"/>
        <sz val="14"/>
        <color auto="1"/>
        <name val="Consolas"/>
        <family val="3"/>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rgb="FFCCCCCC"/>
        </left>
        <right style="thin">
          <color rgb="FFCCCCCC"/>
        </right>
        <top style="thin">
          <color rgb="FFCCCCCC"/>
        </top>
        <bottom style="thin">
          <color rgb="FFCCCCCC"/>
        </bottom>
      </border>
    </dxf>
    <dxf>
      <font>
        <b val="0"/>
        <i val="0"/>
        <strike val="0"/>
        <condense val="0"/>
        <extend val="0"/>
        <outline val="0"/>
        <shadow val="0"/>
        <u val="none"/>
        <vertAlign val="baseline"/>
        <sz val="14"/>
        <color auto="1"/>
        <name val="Consolas"/>
        <family val="3"/>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rgb="FFCCCCCC"/>
        </left>
        <right style="thin">
          <color rgb="FFCCCCCC"/>
        </right>
        <top style="thin">
          <color rgb="FFCCCCCC"/>
        </top>
        <bottom style="thin">
          <color rgb="FFCCCCCC"/>
        </bottom>
      </border>
    </dxf>
    <dxf>
      <font>
        <b val="0"/>
        <i val="0"/>
        <strike val="0"/>
        <condense val="0"/>
        <extend val="0"/>
        <outline val="0"/>
        <shadow val="0"/>
        <u val="none"/>
        <vertAlign val="baseline"/>
        <sz val="14"/>
        <color auto="1"/>
        <name val="Consolas"/>
        <family val="3"/>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rgb="FFCCCCCC"/>
        </left>
        <right style="thin">
          <color rgb="FFCCCCCC"/>
        </right>
        <top style="thin">
          <color rgb="FFCCCCCC"/>
        </top>
        <bottom style="thin">
          <color rgb="FFCCCCCC"/>
        </bottom>
      </border>
    </dxf>
    <dxf>
      <font>
        <b val="0"/>
        <i val="0"/>
        <strike val="0"/>
        <condense val="0"/>
        <extend val="0"/>
        <outline val="0"/>
        <shadow val="0"/>
        <u val="none"/>
        <vertAlign val="baseline"/>
        <sz val="14"/>
        <color auto="1"/>
        <name val="Consolas"/>
        <family val="3"/>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rgb="FFCCCCCC"/>
        </left>
        <right style="thin">
          <color rgb="FFCCCCCC"/>
        </right>
        <top style="thin">
          <color rgb="FFCCCCCC"/>
        </top>
        <bottom style="thin">
          <color rgb="FFCCCCCC"/>
        </bottom>
      </border>
    </dxf>
    <dxf>
      <font>
        <b val="0"/>
        <i val="0"/>
        <strike val="0"/>
        <condense val="0"/>
        <extend val="0"/>
        <outline val="0"/>
        <shadow val="0"/>
        <u val="none"/>
        <vertAlign val="baseline"/>
        <sz val="14"/>
        <color auto="1"/>
        <name val="Consolas"/>
        <family val="3"/>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rgb="FFCCCCCC"/>
        </left>
        <right style="thin">
          <color rgb="FFCCCCCC"/>
        </right>
        <top style="thin">
          <color rgb="FFCCCCCC"/>
        </top>
        <bottom style="thin">
          <color rgb="FFCCCCCC"/>
        </bottom>
      </border>
    </dxf>
    <dxf>
      <font>
        <b val="0"/>
        <i val="0"/>
        <strike val="0"/>
        <condense val="0"/>
        <extend val="0"/>
        <outline val="0"/>
        <shadow val="0"/>
        <u val="none"/>
        <vertAlign val="baseline"/>
        <sz val="14"/>
        <color auto="1"/>
        <name val="Consolas"/>
        <family val="3"/>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rgb="FFCCCCCC"/>
        </left>
        <right style="thin">
          <color rgb="FFCCCCCC"/>
        </right>
        <top style="thin">
          <color rgb="FFCCCCCC"/>
        </top>
        <bottom style="thin">
          <color rgb="FFCCCCCC"/>
        </bottom>
      </border>
    </dxf>
    <dxf>
      <font>
        <b val="0"/>
        <i val="0"/>
        <strike val="0"/>
        <condense val="0"/>
        <extend val="0"/>
        <outline val="0"/>
        <shadow val="0"/>
        <u val="none"/>
        <vertAlign val="baseline"/>
        <sz val="14"/>
        <color auto="1"/>
        <name val="Consolas"/>
        <family val="3"/>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rgb="FFCCCCCC"/>
        </left>
        <right style="thin">
          <color rgb="FFCCCCCC"/>
        </right>
        <top style="thin">
          <color rgb="FFCCCCCC"/>
        </top>
        <bottom style="thin">
          <color rgb="FFCCCCCC"/>
        </bottom>
      </border>
    </dxf>
    <dxf>
      <font>
        <b val="0"/>
        <i val="0"/>
        <strike val="0"/>
        <condense val="0"/>
        <extend val="0"/>
        <outline val="0"/>
        <shadow val="0"/>
        <u val="none"/>
        <vertAlign val="baseline"/>
        <sz val="14"/>
        <color auto="1"/>
        <name val="Consolas"/>
        <family val="3"/>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rgb="FFCCCCCC"/>
        </left>
        <right style="thin">
          <color rgb="FFCCCCCC"/>
        </right>
        <top style="thin">
          <color rgb="FFCCCCCC"/>
        </top>
        <bottom style="thin">
          <color rgb="FFCCCCCC"/>
        </bottom>
      </border>
    </dxf>
    <dxf>
      <font>
        <b val="0"/>
        <i val="0"/>
        <strike val="0"/>
        <condense val="0"/>
        <extend val="0"/>
        <outline val="0"/>
        <shadow val="0"/>
        <u val="none"/>
        <vertAlign val="baseline"/>
        <sz val="14"/>
        <color auto="1"/>
        <name val="Consolas"/>
        <family val="3"/>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rgb="FFCCCCCC"/>
        </left>
        <right style="thin">
          <color rgb="FFCCCCCC"/>
        </right>
        <top style="thin">
          <color rgb="FFCCCCCC"/>
        </top>
        <bottom style="thin">
          <color rgb="FFCCCCCC"/>
        </bottom>
      </border>
    </dxf>
    <dxf>
      <font>
        <b val="0"/>
        <i val="0"/>
        <strike val="0"/>
        <condense val="0"/>
        <extend val="0"/>
        <outline val="0"/>
        <shadow val="0"/>
        <u val="none"/>
        <vertAlign val="baseline"/>
        <sz val="14"/>
        <color auto="1"/>
        <name val="Consolas"/>
        <family val="3"/>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rgb="FFCCCCCC"/>
        </left>
        <right style="thin">
          <color rgb="FFCCCCCC"/>
        </right>
        <top style="thin">
          <color rgb="FFCCCCCC"/>
        </top>
        <bottom style="thin">
          <color rgb="FFCCCCCC"/>
        </bottom>
      </border>
    </dxf>
    <dxf>
      <font>
        <b val="0"/>
        <i val="0"/>
        <strike val="0"/>
        <condense val="0"/>
        <extend val="0"/>
        <outline val="0"/>
        <shadow val="0"/>
        <u val="none"/>
        <vertAlign val="baseline"/>
        <sz val="14"/>
        <color auto="1"/>
        <name val="Consolas"/>
        <family val="3"/>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rgb="FFCCCCCC"/>
        </left>
        <right style="thin">
          <color rgb="FFCCCCCC"/>
        </right>
        <top style="thin">
          <color rgb="FFCCCCCC"/>
        </top>
        <bottom style="thin">
          <color rgb="FFCCCCCC"/>
        </bottom>
      </border>
    </dxf>
    <dxf>
      <font>
        <b val="0"/>
        <i val="0"/>
        <strike val="0"/>
        <condense val="0"/>
        <extend val="0"/>
        <outline val="0"/>
        <shadow val="0"/>
        <u val="none"/>
        <vertAlign val="baseline"/>
        <sz val="14"/>
        <color auto="1"/>
        <name val="Consolas"/>
        <family val="3"/>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rgb="FFCCCCCC"/>
        </left>
        <right style="thin">
          <color rgb="FFCCCCCC"/>
        </right>
        <top style="thin">
          <color rgb="FFCCCCCC"/>
        </top>
        <bottom style="thin">
          <color rgb="FFCCCCCC"/>
        </bottom>
      </border>
    </dxf>
    <dxf>
      <font>
        <b val="0"/>
        <i val="0"/>
        <strike val="0"/>
        <condense val="0"/>
        <extend val="0"/>
        <outline val="0"/>
        <shadow val="0"/>
        <u val="none"/>
        <vertAlign val="baseline"/>
        <sz val="9"/>
        <color rgb="FF4CAF50"/>
        <name val="Consolas"/>
        <charset val="1"/>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1"/>
        <color rgb="FF333333"/>
        <name val="Arial"/>
        <charset val="1"/>
        <scheme val="none"/>
      </font>
      <fill>
        <patternFill patternType="none">
          <fgColor indexed="64"/>
          <bgColor auto="1"/>
        </patternFill>
      </fill>
      <alignment horizontal="center" vertical="center" textRotation="0" wrapText="0" indent="0" justifyLastLine="0" shrinkToFit="0" readingOrder="0"/>
      <border diagonalUp="0" diagonalDown="0" outline="0">
        <left/>
        <right style="thin">
          <color rgb="FFCCCCCC"/>
        </right>
        <top style="thin">
          <color rgb="FFCCCCCC"/>
        </top>
        <bottom style="thin">
          <color rgb="FFCCCCCC"/>
        </bottom>
      </border>
    </dxf>
    <dxf>
      <font>
        <b val="0"/>
        <i val="0"/>
        <strike val="0"/>
        <condense val="0"/>
        <extend val="0"/>
        <outline val="0"/>
        <shadow val="0"/>
        <u val="none"/>
        <vertAlign val="baseline"/>
        <sz val="14"/>
        <color auto="1"/>
        <name val="Consolas"/>
        <family val="3"/>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rgb="FFCCCCCC"/>
        </left>
        <right style="thin">
          <color rgb="FFCCCCCC"/>
        </right>
        <top style="thin">
          <color rgb="FFCCCCCC"/>
        </top>
        <bottom style="thin">
          <color rgb="FFCCCCCC"/>
        </bottom>
      </border>
    </dxf>
    <dxf>
      <font>
        <b/>
        <i val="0"/>
        <strike val="0"/>
        <condense val="0"/>
        <extend val="0"/>
        <outline val="0"/>
        <shadow val="0"/>
        <u val="none"/>
        <vertAlign val="baseline"/>
        <sz val="11"/>
        <color auto="1"/>
        <name val="Arial"/>
        <scheme val="none"/>
      </font>
      <fill>
        <patternFill patternType="none">
          <fgColor indexed="64"/>
          <bgColor auto="1"/>
        </patternFill>
      </fill>
      <alignment horizontal="left" vertical="center" textRotation="0" wrapText="0" indent="1" justifyLastLine="0" shrinkToFit="0" readingOrder="0"/>
      <border diagonalUp="0" diagonalDown="0" outline="0">
        <left style="thin">
          <color rgb="FFCCCCCC"/>
        </left>
        <right style="thin">
          <color rgb="FFCCCCCC"/>
        </right>
        <top style="thin">
          <color rgb="FFCCCCCC"/>
        </top>
        <bottom style="thin">
          <color rgb="FFCCCCCC"/>
        </bottom>
      </border>
    </dxf>
    <dxf>
      <font>
        <b/>
        <i val="0"/>
        <strike val="0"/>
        <condense val="0"/>
        <extend val="0"/>
        <outline val="0"/>
        <shadow val="0"/>
        <u val="none"/>
        <vertAlign val="baseline"/>
        <sz val="11"/>
        <color rgb="FF2C5F8A"/>
        <name val="Arial"/>
        <charset val="1"/>
        <scheme val="none"/>
      </font>
      <alignment horizontal="center" vertical="center" textRotation="0" wrapText="0" indent="0" justifyLastLine="0" shrinkToFit="0" readingOrder="0"/>
      <border diagonalUp="0" diagonalDown="0">
        <left style="thin">
          <color rgb="FFCCCCCC"/>
        </left>
        <right style="thin">
          <color rgb="FFCCCCCC"/>
        </right>
        <top style="thin">
          <color rgb="FFCCCCCC"/>
        </top>
        <bottom style="thin">
          <color rgb="FFCCCCCC"/>
        </bottom>
        <vertical/>
        <horizontal/>
      </border>
    </dxf>
    <dxf>
      <border outline="0">
        <top style="thin">
          <color rgb="FFCCCCCC"/>
        </top>
        <bottom style="thin">
          <color rgb="FFCCCCCC"/>
        </bottom>
      </border>
    </dxf>
    <dxf>
      <border outline="0">
        <bottom style="thin">
          <color rgb="FFCCCCCC"/>
        </bottom>
      </border>
    </dxf>
    <dxf>
      <font>
        <b/>
        <i val="0"/>
        <strike val="0"/>
        <condense val="0"/>
        <extend val="0"/>
        <outline val="0"/>
        <shadow val="0"/>
        <u val="none"/>
        <vertAlign val="baseline"/>
        <sz val="11"/>
        <color rgb="FFFFFFFF"/>
        <name val="Arial"/>
        <charset val="1"/>
        <scheme val="none"/>
      </font>
      <fill>
        <patternFill patternType="solid">
          <fgColor rgb="FF555555"/>
          <bgColor rgb="FF2C5F8A"/>
        </patternFill>
      </fill>
      <alignment horizontal="center" vertical="center" textRotation="0" wrapText="1" indent="0" justifyLastLine="0" shrinkToFit="0" readingOrder="0"/>
      <border diagonalUp="0" diagonalDown="0" outline="0">
        <left style="thin">
          <color rgb="FFCCCCCC"/>
        </left>
        <right style="thin">
          <color rgb="FFCCCCCC"/>
        </right>
        <top/>
        <bottom/>
      </border>
    </dxf>
    <dxf>
      <font>
        <b val="0"/>
        <i val="0"/>
        <strike val="0"/>
        <condense val="0"/>
        <extend val="0"/>
        <outline val="0"/>
        <shadow val="0"/>
        <u val="none"/>
        <vertAlign val="baseline"/>
        <sz val="14"/>
        <color auto="1"/>
        <name val="Consolas"/>
        <family val="3"/>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rgb="FFCCCCCC"/>
        </left>
        <right style="thin">
          <color rgb="FFCCCCCC"/>
        </right>
        <top style="thin">
          <color rgb="FFCCCCCC"/>
        </top>
        <bottom style="thin">
          <color rgb="FFCCCCCC"/>
        </bottom>
      </border>
    </dxf>
    <dxf>
      <font>
        <b val="0"/>
        <i val="0"/>
        <strike val="0"/>
        <condense val="0"/>
        <extend val="0"/>
        <outline val="0"/>
        <shadow val="0"/>
        <u val="none"/>
        <vertAlign val="baseline"/>
        <sz val="14"/>
        <color auto="1"/>
        <name val="Consolas"/>
        <family val="3"/>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rgb="FFCCCCCC"/>
        </left>
        <right style="thin">
          <color rgb="FFCCCCCC"/>
        </right>
        <top style="thin">
          <color rgb="FFCCCCCC"/>
        </top>
        <bottom style="thin">
          <color rgb="FFCCCCCC"/>
        </bottom>
      </border>
    </dxf>
    <dxf>
      <font>
        <b val="0"/>
        <i val="0"/>
        <strike val="0"/>
        <condense val="0"/>
        <extend val="0"/>
        <outline val="0"/>
        <shadow val="0"/>
        <u val="none"/>
        <vertAlign val="baseline"/>
        <sz val="14"/>
        <color auto="1"/>
        <name val="Consolas"/>
        <family val="3"/>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rgb="FFCCCCCC"/>
        </left>
        <right style="thin">
          <color rgb="FFCCCCCC"/>
        </right>
        <top style="thin">
          <color rgb="FFCCCCCC"/>
        </top>
        <bottom style="thin">
          <color rgb="FFCCCCCC"/>
        </bottom>
      </border>
    </dxf>
    <dxf>
      <font>
        <b val="0"/>
        <i val="0"/>
        <strike val="0"/>
        <condense val="0"/>
        <extend val="0"/>
        <outline val="0"/>
        <shadow val="0"/>
        <u val="none"/>
        <vertAlign val="baseline"/>
        <sz val="14"/>
        <color auto="1"/>
        <name val="Consolas"/>
        <family val="3"/>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rgb="FFCCCCCC"/>
        </left>
        <right style="thin">
          <color rgb="FFCCCCCC"/>
        </right>
        <top style="thin">
          <color rgb="FFCCCCCC"/>
        </top>
        <bottom style="thin">
          <color rgb="FFCCCCCC"/>
        </bottom>
      </border>
    </dxf>
    <dxf>
      <font>
        <b val="0"/>
        <i val="0"/>
        <strike val="0"/>
        <condense val="0"/>
        <extend val="0"/>
        <outline val="0"/>
        <shadow val="0"/>
        <u val="none"/>
        <vertAlign val="baseline"/>
        <sz val="14"/>
        <color auto="1"/>
        <name val="Consolas"/>
        <family val="3"/>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rgb="FFCCCCCC"/>
        </left>
        <right style="thin">
          <color rgb="FFCCCCCC"/>
        </right>
        <top style="thin">
          <color rgb="FFCCCCCC"/>
        </top>
        <bottom style="thin">
          <color rgb="FFCCCCCC"/>
        </bottom>
      </border>
    </dxf>
    <dxf>
      <font>
        <b val="0"/>
        <i val="0"/>
        <strike val="0"/>
        <condense val="0"/>
        <extend val="0"/>
        <outline val="0"/>
        <shadow val="0"/>
        <u val="none"/>
        <vertAlign val="baseline"/>
        <sz val="14"/>
        <color auto="1"/>
        <name val="Consolas"/>
        <family val="3"/>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rgb="FFCCCCCC"/>
        </left>
        <right style="thin">
          <color rgb="FFCCCCCC"/>
        </right>
        <top style="thin">
          <color rgb="FFCCCCCC"/>
        </top>
        <bottom style="thin">
          <color rgb="FFCCCCCC"/>
        </bottom>
      </border>
    </dxf>
    <dxf>
      <font>
        <b val="0"/>
        <i val="0"/>
        <strike val="0"/>
        <condense val="0"/>
        <extend val="0"/>
        <outline val="0"/>
        <shadow val="0"/>
        <u val="none"/>
        <vertAlign val="baseline"/>
        <sz val="14"/>
        <color auto="1"/>
        <name val="Consolas"/>
        <family val="3"/>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rgb="FFCCCCCC"/>
        </left>
        <right style="thin">
          <color rgb="FFCCCCCC"/>
        </right>
        <top style="thin">
          <color rgb="FFCCCCCC"/>
        </top>
        <bottom style="thin">
          <color rgb="FFCCCCCC"/>
        </bottom>
      </border>
    </dxf>
    <dxf>
      <font>
        <b val="0"/>
        <i val="0"/>
        <strike val="0"/>
        <condense val="0"/>
        <extend val="0"/>
        <outline val="0"/>
        <shadow val="0"/>
        <u val="none"/>
        <vertAlign val="baseline"/>
        <sz val="14"/>
        <color auto="1"/>
        <name val="Consolas"/>
        <family val="3"/>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rgb="FFCCCCCC"/>
        </left>
        <right style="thin">
          <color rgb="FFCCCCCC"/>
        </right>
        <top style="thin">
          <color rgb="FFCCCCCC"/>
        </top>
        <bottom style="thin">
          <color rgb="FFCCCCCC"/>
        </bottom>
      </border>
    </dxf>
    <dxf>
      <font>
        <b val="0"/>
        <i val="0"/>
        <strike val="0"/>
        <condense val="0"/>
        <extend val="0"/>
        <outline val="0"/>
        <shadow val="0"/>
        <u val="none"/>
        <vertAlign val="baseline"/>
        <sz val="14"/>
        <color auto="1"/>
        <name val="Consolas"/>
        <family val="3"/>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rgb="FFCCCCCC"/>
        </left>
        <right style="thin">
          <color rgb="FFCCCCCC"/>
        </right>
        <top style="thin">
          <color rgb="FFCCCCCC"/>
        </top>
        <bottom style="thin">
          <color rgb="FFCCCCCC"/>
        </bottom>
      </border>
    </dxf>
    <dxf>
      <font>
        <b val="0"/>
        <i val="0"/>
        <strike val="0"/>
        <condense val="0"/>
        <extend val="0"/>
        <outline val="0"/>
        <shadow val="0"/>
        <u val="none"/>
        <vertAlign val="baseline"/>
        <sz val="14"/>
        <color auto="1"/>
        <name val="Consolas"/>
        <family val="3"/>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rgb="FFCCCCCC"/>
        </left>
        <right style="thin">
          <color rgb="FFCCCCCC"/>
        </right>
        <top style="thin">
          <color rgb="FFCCCCCC"/>
        </top>
        <bottom style="thin">
          <color rgb="FFCCCCCC"/>
        </bottom>
      </border>
    </dxf>
    <dxf>
      <font>
        <b val="0"/>
        <i val="0"/>
        <strike val="0"/>
        <condense val="0"/>
        <extend val="0"/>
        <outline val="0"/>
        <shadow val="0"/>
        <u val="none"/>
        <vertAlign val="baseline"/>
        <sz val="14"/>
        <color auto="1"/>
        <name val="Consolas"/>
        <family val="3"/>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rgb="FFCCCCCC"/>
        </left>
        <right style="thin">
          <color rgb="FFCCCCCC"/>
        </right>
        <top style="thin">
          <color rgb="FFCCCCCC"/>
        </top>
        <bottom style="thin">
          <color rgb="FFCCCCCC"/>
        </bottom>
      </border>
    </dxf>
    <dxf>
      <font>
        <b val="0"/>
        <i val="0"/>
        <strike val="0"/>
        <condense val="0"/>
        <extend val="0"/>
        <outline val="0"/>
        <shadow val="0"/>
        <u val="none"/>
        <vertAlign val="baseline"/>
        <sz val="14"/>
        <color auto="1"/>
        <name val="Consolas"/>
        <family val="3"/>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rgb="FFCCCCCC"/>
        </left>
        <right style="thin">
          <color rgb="FFCCCCCC"/>
        </right>
        <top style="thin">
          <color rgb="FFCCCCCC"/>
        </top>
        <bottom style="thin">
          <color rgb="FFCCCCCC"/>
        </bottom>
      </border>
    </dxf>
    <dxf>
      <font>
        <b val="0"/>
        <i val="0"/>
        <strike val="0"/>
        <condense val="0"/>
        <extend val="0"/>
        <outline val="0"/>
        <shadow val="0"/>
        <u val="none"/>
        <vertAlign val="baseline"/>
        <sz val="14"/>
        <color auto="1"/>
        <name val="Consolas"/>
        <family val="3"/>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rgb="FFCCCCCC"/>
        </left>
        <right style="thin">
          <color rgb="FFCCCCCC"/>
        </right>
        <top style="thin">
          <color rgb="FFCCCCCC"/>
        </top>
        <bottom style="thin">
          <color rgb="FFCCCCCC"/>
        </bottom>
      </border>
    </dxf>
    <dxf>
      <font>
        <b val="0"/>
        <i val="0"/>
        <strike val="0"/>
        <condense val="0"/>
        <extend val="0"/>
        <outline val="0"/>
        <shadow val="0"/>
        <u val="none"/>
        <vertAlign val="baseline"/>
        <sz val="9"/>
        <color rgb="FF4CAF50"/>
        <name val="Consolas"/>
        <charset val="1"/>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1"/>
        <color rgb="FF333333"/>
        <name val="Arial"/>
        <charset val="1"/>
        <scheme val="none"/>
      </font>
      <fill>
        <patternFill patternType="none">
          <fgColor indexed="64"/>
          <bgColor auto="1"/>
        </patternFill>
      </fill>
      <alignment horizontal="center" vertical="center" textRotation="0" wrapText="0" indent="0" justifyLastLine="0" shrinkToFit="0" readingOrder="0"/>
      <border diagonalUp="0" diagonalDown="0" outline="0">
        <left/>
        <right style="thin">
          <color rgb="FFCCCCCC"/>
        </right>
        <top style="thin">
          <color rgb="FFCCCCCC"/>
        </top>
        <bottom style="thin">
          <color rgb="FFCCCCCC"/>
        </bottom>
      </border>
    </dxf>
    <dxf>
      <font>
        <b val="0"/>
        <i val="0"/>
        <strike val="0"/>
        <condense val="0"/>
        <extend val="0"/>
        <outline val="0"/>
        <shadow val="0"/>
        <u val="none"/>
        <vertAlign val="baseline"/>
        <sz val="14"/>
        <color auto="1"/>
        <name val="Consolas"/>
        <family val="3"/>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rgb="FFCCCCCC"/>
        </left>
        <right style="thin">
          <color rgb="FFCCCCCC"/>
        </right>
        <top style="thin">
          <color rgb="FFCCCCCC"/>
        </top>
        <bottom style="thin">
          <color rgb="FFCCCCCC"/>
        </bottom>
      </border>
    </dxf>
    <dxf>
      <font>
        <b/>
        <i val="0"/>
        <strike val="0"/>
        <condense val="0"/>
        <extend val="0"/>
        <outline val="0"/>
        <shadow val="0"/>
        <u val="none"/>
        <vertAlign val="baseline"/>
        <sz val="11"/>
        <color auto="1"/>
        <name val="Arial"/>
        <scheme val="none"/>
      </font>
      <fill>
        <patternFill patternType="none">
          <fgColor indexed="64"/>
          <bgColor auto="1"/>
        </patternFill>
      </fill>
      <alignment horizontal="left" vertical="center" textRotation="0" wrapText="0" indent="1" justifyLastLine="0" shrinkToFit="0" readingOrder="0"/>
      <border diagonalUp="0" diagonalDown="0" outline="0">
        <left style="thin">
          <color rgb="FFCCCCCC"/>
        </left>
        <right style="thin">
          <color rgb="FFCCCCCC"/>
        </right>
        <top style="thin">
          <color rgb="FFCCCCCC"/>
        </top>
        <bottom style="thin">
          <color rgb="FFCCCCCC"/>
        </bottom>
      </border>
    </dxf>
    <dxf>
      <font>
        <b/>
        <i val="0"/>
        <strike val="0"/>
        <condense val="0"/>
        <extend val="0"/>
        <outline val="0"/>
        <shadow val="0"/>
        <u val="none"/>
        <vertAlign val="baseline"/>
        <sz val="11"/>
        <color rgb="FF2C5F8A"/>
        <name val="Arial"/>
        <charset val="1"/>
        <scheme val="none"/>
      </font>
      <alignment horizontal="center" vertical="center" textRotation="0" wrapText="0" indent="0" justifyLastLine="0" shrinkToFit="0" readingOrder="0"/>
      <border diagonalUp="0" diagonalDown="0">
        <left style="thin">
          <color rgb="FFCCCCCC"/>
        </left>
        <right style="thin">
          <color rgb="FFCCCCCC"/>
        </right>
        <top style="thin">
          <color rgb="FFCCCCCC"/>
        </top>
        <bottom style="thin">
          <color rgb="FFCCCCCC"/>
        </bottom>
        <vertical/>
        <horizontal/>
      </border>
    </dxf>
    <dxf>
      <border outline="0">
        <top style="thin">
          <color rgb="FFCCCCCC"/>
        </top>
        <bottom style="thin">
          <color rgb="FFCCCCCC"/>
        </bottom>
      </border>
    </dxf>
    <dxf>
      <border outline="0">
        <bottom style="thin">
          <color rgb="FFCCCCCC"/>
        </bottom>
      </border>
    </dxf>
    <dxf>
      <font>
        <b/>
        <i val="0"/>
        <strike val="0"/>
        <condense val="0"/>
        <extend val="0"/>
        <outline val="0"/>
        <shadow val="0"/>
        <u val="none"/>
        <vertAlign val="baseline"/>
        <sz val="11"/>
        <color rgb="FFFFFFFF"/>
        <name val="Arial"/>
        <charset val="1"/>
        <scheme val="none"/>
      </font>
      <fill>
        <patternFill patternType="solid">
          <fgColor rgb="FF555555"/>
          <bgColor rgb="FF2C5F8A"/>
        </patternFill>
      </fill>
      <alignment horizontal="center" vertical="center" textRotation="0" wrapText="1" indent="0" justifyLastLine="0" shrinkToFit="0" readingOrder="0"/>
      <border diagonalUp="0" diagonalDown="0" outline="0">
        <left style="thin">
          <color rgb="FFCCCCCC"/>
        </left>
        <right style="thin">
          <color rgb="FFCCCCCC"/>
        </right>
        <top/>
        <bottom/>
      </border>
    </dxf>
    <dxf>
      <font>
        <b val="0"/>
        <i val="0"/>
        <strike val="0"/>
        <condense val="0"/>
        <extend val="0"/>
        <outline val="0"/>
        <shadow val="0"/>
        <u val="none"/>
        <vertAlign val="baseline"/>
        <sz val="14"/>
        <color auto="1"/>
        <name val="Consolas"/>
        <family val="3"/>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rgb="FFCCCCCC"/>
        </left>
        <right style="thin">
          <color rgb="FFCCCCCC"/>
        </right>
        <top style="thin">
          <color rgb="FFCCCCCC"/>
        </top>
        <bottom style="thin">
          <color rgb="FFCCCCCC"/>
        </bottom>
      </border>
    </dxf>
    <dxf>
      <font>
        <b val="0"/>
        <i val="0"/>
        <strike val="0"/>
        <condense val="0"/>
        <extend val="0"/>
        <outline val="0"/>
        <shadow val="0"/>
        <u val="none"/>
        <vertAlign val="baseline"/>
        <sz val="14"/>
        <color auto="1"/>
        <name val="Consolas"/>
        <family val="3"/>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rgb="FFCCCCCC"/>
        </left>
        <right style="thin">
          <color rgb="FFCCCCCC"/>
        </right>
        <top style="thin">
          <color rgb="FFCCCCCC"/>
        </top>
        <bottom style="thin">
          <color rgb="FFCCCCCC"/>
        </bottom>
      </border>
    </dxf>
    <dxf>
      <font>
        <b val="0"/>
        <i val="0"/>
        <strike val="0"/>
        <condense val="0"/>
        <extend val="0"/>
        <outline val="0"/>
        <shadow val="0"/>
        <u val="none"/>
        <vertAlign val="baseline"/>
        <sz val="14"/>
        <color auto="1"/>
        <name val="Consolas"/>
        <family val="3"/>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rgb="FFCCCCCC"/>
        </left>
        <right style="thin">
          <color rgb="FFCCCCCC"/>
        </right>
        <top style="thin">
          <color rgb="FFCCCCCC"/>
        </top>
        <bottom style="thin">
          <color rgb="FFCCCCCC"/>
        </bottom>
      </border>
    </dxf>
    <dxf>
      <font>
        <b val="0"/>
        <i val="0"/>
        <strike val="0"/>
        <condense val="0"/>
        <extend val="0"/>
        <outline val="0"/>
        <shadow val="0"/>
        <u val="none"/>
        <vertAlign val="baseline"/>
        <sz val="14"/>
        <color auto="1"/>
        <name val="Consolas"/>
        <family val="3"/>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rgb="FFCCCCCC"/>
        </left>
        <right style="thin">
          <color rgb="FFCCCCCC"/>
        </right>
        <top style="thin">
          <color rgb="FFCCCCCC"/>
        </top>
        <bottom style="thin">
          <color rgb="FFCCCCCC"/>
        </bottom>
      </border>
    </dxf>
    <dxf>
      <font>
        <b val="0"/>
        <i val="0"/>
        <strike val="0"/>
        <condense val="0"/>
        <extend val="0"/>
        <outline val="0"/>
        <shadow val="0"/>
        <u val="none"/>
        <vertAlign val="baseline"/>
        <sz val="14"/>
        <color auto="1"/>
        <name val="Consolas"/>
        <family val="3"/>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rgb="FFCCCCCC"/>
        </left>
        <right style="thin">
          <color rgb="FFCCCCCC"/>
        </right>
        <top style="thin">
          <color rgb="FFCCCCCC"/>
        </top>
        <bottom style="thin">
          <color rgb="FFCCCCCC"/>
        </bottom>
      </border>
    </dxf>
    <dxf>
      <font>
        <b val="0"/>
        <i val="0"/>
        <strike val="0"/>
        <condense val="0"/>
        <extend val="0"/>
        <outline val="0"/>
        <shadow val="0"/>
        <u val="none"/>
        <vertAlign val="baseline"/>
        <sz val="14"/>
        <color auto="1"/>
        <name val="Consolas"/>
        <family val="3"/>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rgb="FFCCCCCC"/>
        </left>
        <right style="thin">
          <color rgb="FFCCCCCC"/>
        </right>
        <top style="thin">
          <color rgb="FFCCCCCC"/>
        </top>
        <bottom style="thin">
          <color rgb="FFCCCCCC"/>
        </bottom>
      </border>
    </dxf>
    <dxf>
      <font>
        <b val="0"/>
        <i val="0"/>
        <strike val="0"/>
        <condense val="0"/>
        <extend val="0"/>
        <outline val="0"/>
        <shadow val="0"/>
        <u val="none"/>
        <vertAlign val="baseline"/>
        <sz val="14"/>
        <color auto="1"/>
        <name val="Consolas"/>
        <family val="3"/>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rgb="FFCCCCCC"/>
        </left>
        <right style="thin">
          <color rgb="FFCCCCCC"/>
        </right>
        <top style="thin">
          <color rgb="FFCCCCCC"/>
        </top>
        <bottom style="thin">
          <color rgb="FFCCCCCC"/>
        </bottom>
      </border>
    </dxf>
    <dxf>
      <font>
        <b val="0"/>
        <i val="0"/>
        <strike val="0"/>
        <condense val="0"/>
        <extend val="0"/>
        <outline val="0"/>
        <shadow val="0"/>
        <u val="none"/>
        <vertAlign val="baseline"/>
        <sz val="14"/>
        <color auto="1"/>
        <name val="Consolas"/>
        <family val="3"/>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rgb="FFCCCCCC"/>
        </left>
        <right style="thin">
          <color rgb="FFCCCCCC"/>
        </right>
        <top style="thin">
          <color rgb="FFCCCCCC"/>
        </top>
        <bottom style="thin">
          <color rgb="FFCCCCCC"/>
        </bottom>
      </border>
    </dxf>
    <dxf>
      <font>
        <b val="0"/>
        <i val="0"/>
        <strike val="0"/>
        <condense val="0"/>
        <extend val="0"/>
        <outline val="0"/>
        <shadow val="0"/>
        <u val="none"/>
        <vertAlign val="baseline"/>
        <sz val="14"/>
        <color auto="1"/>
        <name val="Consolas"/>
        <family val="3"/>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rgb="FFCCCCCC"/>
        </left>
        <right style="thin">
          <color rgb="FFCCCCCC"/>
        </right>
        <top style="thin">
          <color rgb="FFCCCCCC"/>
        </top>
        <bottom style="thin">
          <color rgb="FFCCCCCC"/>
        </bottom>
      </border>
    </dxf>
    <dxf>
      <font>
        <b val="0"/>
        <i val="0"/>
        <strike val="0"/>
        <condense val="0"/>
        <extend val="0"/>
        <outline val="0"/>
        <shadow val="0"/>
        <u val="none"/>
        <vertAlign val="baseline"/>
        <sz val="14"/>
        <color auto="1"/>
        <name val="Consolas"/>
        <family val="3"/>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rgb="FFCCCCCC"/>
        </left>
        <right style="thin">
          <color rgb="FFCCCCCC"/>
        </right>
        <top style="thin">
          <color rgb="FFCCCCCC"/>
        </top>
        <bottom style="thin">
          <color rgb="FFCCCCCC"/>
        </bottom>
      </border>
    </dxf>
    <dxf>
      <font>
        <b val="0"/>
        <i val="0"/>
        <strike val="0"/>
        <condense val="0"/>
        <extend val="0"/>
        <outline val="0"/>
        <shadow val="0"/>
        <u val="none"/>
        <vertAlign val="baseline"/>
        <sz val="14"/>
        <color auto="1"/>
        <name val="Consolas"/>
        <family val="3"/>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rgb="FFCCCCCC"/>
        </left>
        <right style="thin">
          <color rgb="FFCCCCCC"/>
        </right>
        <top style="thin">
          <color rgb="FFCCCCCC"/>
        </top>
        <bottom style="thin">
          <color rgb="FFCCCCCC"/>
        </bottom>
      </border>
    </dxf>
    <dxf>
      <font>
        <b val="0"/>
        <i val="0"/>
        <strike val="0"/>
        <condense val="0"/>
        <extend val="0"/>
        <outline val="0"/>
        <shadow val="0"/>
        <u val="none"/>
        <vertAlign val="baseline"/>
        <sz val="14"/>
        <color auto="1"/>
        <name val="Consolas"/>
        <family val="3"/>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rgb="FFCCCCCC"/>
        </left>
        <right style="thin">
          <color rgb="FFCCCCCC"/>
        </right>
        <top style="thin">
          <color rgb="FFCCCCCC"/>
        </top>
        <bottom style="thin">
          <color rgb="FFCCCCCC"/>
        </bottom>
      </border>
    </dxf>
    <dxf>
      <font>
        <b val="0"/>
        <i val="0"/>
        <strike val="0"/>
        <condense val="0"/>
        <extend val="0"/>
        <outline val="0"/>
        <shadow val="0"/>
        <u val="none"/>
        <vertAlign val="baseline"/>
        <sz val="14"/>
        <color auto="1"/>
        <name val="Consolas"/>
        <family val="3"/>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rgb="FFCCCCCC"/>
        </left>
        <right style="thin">
          <color rgb="FFCCCCCC"/>
        </right>
        <top style="thin">
          <color rgb="FFCCCCCC"/>
        </top>
        <bottom style="thin">
          <color rgb="FFCCCCCC"/>
        </bottom>
      </border>
    </dxf>
    <dxf>
      <font>
        <b val="0"/>
        <i val="0"/>
        <strike val="0"/>
        <condense val="0"/>
        <extend val="0"/>
        <outline val="0"/>
        <shadow val="0"/>
        <u val="none"/>
        <vertAlign val="baseline"/>
        <sz val="9"/>
        <color rgb="FF4CAF50"/>
        <name val="Consolas"/>
        <charset val="1"/>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1"/>
        <color rgb="FF333333"/>
        <name val="Arial"/>
        <charset val="1"/>
        <scheme val="none"/>
      </font>
      <fill>
        <patternFill patternType="none">
          <fgColor indexed="64"/>
          <bgColor auto="1"/>
        </patternFill>
      </fill>
      <alignment horizontal="center" vertical="center" textRotation="0" wrapText="0" indent="0" justifyLastLine="0" shrinkToFit="0" readingOrder="0"/>
      <border diagonalUp="0" diagonalDown="0" outline="0">
        <left/>
        <right style="thin">
          <color rgb="FFCCCCCC"/>
        </right>
        <top style="thin">
          <color rgb="FFCCCCCC"/>
        </top>
        <bottom style="thin">
          <color rgb="FFCCCCCC"/>
        </bottom>
      </border>
    </dxf>
    <dxf>
      <font>
        <b val="0"/>
        <i val="0"/>
        <strike val="0"/>
        <condense val="0"/>
        <extend val="0"/>
        <outline val="0"/>
        <shadow val="0"/>
        <u val="none"/>
        <vertAlign val="baseline"/>
        <sz val="14"/>
        <color auto="1"/>
        <name val="Consolas"/>
        <family val="3"/>
        <scheme val="none"/>
      </font>
      <numFmt numFmtId="1" formatCode="0"/>
      <fill>
        <patternFill patternType="none">
          <fgColor indexed="64"/>
          <bgColor auto="1"/>
        </patternFill>
      </fill>
      <alignment horizontal="center" vertical="center" textRotation="0" wrapText="0" indent="0" justifyLastLine="0" shrinkToFit="0" readingOrder="0"/>
      <border diagonalUp="0" diagonalDown="0" outline="0">
        <left style="thin">
          <color rgb="FFCCCCCC"/>
        </left>
        <right style="thin">
          <color rgb="FFCCCCCC"/>
        </right>
        <top style="thin">
          <color rgb="FFCCCCCC"/>
        </top>
        <bottom style="thin">
          <color rgb="FFCCCCCC"/>
        </bottom>
      </border>
    </dxf>
    <dxf>
      <font>
        <b/>
        <i val="0"/>
        <strike val="0"/>
        <condense val="0"/>
        <extend val="0"/>
        <outline val="0"/>
        <shadow val="0"/>
        <u val="none"/>
        <vertAlign val="baseline"/>
        <sz val="11"/>
        <color auto="1"/>
        <name val="Arial"/>
        <scheme val="none"/>
      </font>
      <fill>
        <patternFill patternType="none">
          <fgColor indexed="64"/>
          <bgColor auto="1"/>
        </patternFill>
      </fill>
      <alignment horizontal="left" vertical="center" textRotation="0" wrapText="0" indent="1" justifyLastLine="0" shrinkToFit="0" readingOrder="0"/>
      <border diagonalUp="0" diagonalDown="0" outline="0">
        <left style="thin">
          <color rgb="FFCCCCCC"/>
        </left>
        <right style="thin">
          <color rgb="FFCCCCCC"/>
        </right>
        <top style="thin">
          <color rgb="FFCCCCCC"/>
        </top>
        <bottom style="thin">
          <color rgb="FFCCCCCC"/>
        </bottom>
      </border>
    </dxf>
    <dxf>
      <font>
        <b/>
        <i val="0"/>
        <strike val="0"/>
        <condense val="0"/>
        <extend val="0"/>
        <outline val="0"/>
        <shadow val="0"/>
        <u val="none"/>
        <vertAlign val="baseline"/>
        <sz val="11"/>
        <color rgb="FF2C5F8A"/>
        <name val="Arial"/>
        <charset val="1"/>
        <scheme val="none"/>
      </font>
      <numFmt numFmtId="0" formatCode="General"/>
      <alignment horizontal="center" vertical="center" textRotation="0" wrapText="0" indent="0" justifyLastLine="0" shrinkToFit="0" readingOrder="0"/>
      <border diagonalUp="0" diagonalDown="0">
        <left style="thin">
          <color rgb="FFCCCCCC"/>
        </left>
        <right style="thin">
          <color rgb="FFCCCCCC"/>
        </right>
        <top style="thin">
          <color rgb="FFCCCCCC"/>
        </top>
        <bottom style="thin">
          <color rgb="FFCCCCCC"/>
        </bottom>
        <vertical/>
        <horizontal/>
      </border>
    </dxf>
    <dxf>
      <border outline="0">
        <top style="thin">
          <color rgb="FFCCCCCC"/>
        </top>
        <bottom style="thin">
          <color rgb="FFCCCCCC"/>
        </bottom>
      </border>
    </dxf>
    <dxf>
      <border outline="0">
        <bottom style="thin">
          <color rgb="FFCCCCCC"/>
        </bottom>
      </border>
    </dxf>
    <dxf>
      <font>
        <b/>
        <i val="0"/>
        <strike val="0"/>
        <condense val="0"/>
        <extend val="0"/>
        <outline val="0"/>
        <shadow val="0"/>
        <u val="none"/>
        <vertAlign val="baseline"/>
        <sz val="11"/>
        <color rgb="FFFFFFFF"/>
        <name val="Arial"/>
        <charset val="1"/>
        <scheme val="none"/>
      </font>
      <fill>
        <patternFill patternType="solid">
          <fgColor rgb="FF555555"/>
          <bgColor rgb="FF2C5F8A"/>
        </patternFill>
      </fill>
      <alignment horizontal="center" vertical="center" textRotation="0" wrapText="1" indent="0" justifyLastLine="0" shrinkToFit="0" readingOrder="0"/>
      <border diagonalUp="0" diagonalDown="0" outline="0">
        <left style="thin">
          <color rgb="FFCCCCCC"/>
        </left>
        <right style="thin">
          <color rgb="FFCCCCCC"/>
        </right>
        <top/>
        <bottom/>
      </border>
    </dxf>
    <dxf>
      <font>
        <b/>
        <strike val="0"/>
        <outline val="0"/>
        <shadow val="0"/>
        <u val="none"/>
        <vertAlign val="baseline"/>
        <sz val="11"/>
        <color theme="1"/>
        <name val="Arial"/>
        <family val="2"/>
        <scheme val="none"/>
      </font>
      <numFmt numFmtId="0" formatCode="General"/>
    </dxf>
    <dxf>
      <font>
        <b/>
        <strike val="0"/>
        <outline val="0"/>
        <shadow val="0"/>
        <u val="none"/>
        <vertAlign val="baseline"/>
        <sz val="11"/>
        <color theme="1"/>
        <name val="Arial"/>
        <family val="2"/>
        <scheme val="none"/>
      </font>
      <numFmt numFmtId="0" formatCode="General"/>
    </dxf>
    <dxf>
      <font>
        <b/>
        <strike val="0"/>
        <outline val="0"/>
        <shadow val="0"/>
        <u val="none"/>
        <vertAlign val="baseline"/>
        <sz val="11"/>
        <color theme="1"/>
        <name val="Arial"/>
        <family val="2"/>
        <scheme val="none"/>
      </font>
      <numFmt numFmtId="0" formatCode="General"/>
    </dxf>
    <dxf>
      <font>
        <b/>
        <i val="0"/>
        <strike val="0"/>
        <condense val="0"/>
        <extend val="0"/>
        <outline val="0"/>
        <shadow val="0"/>
        <u val="none"/>
        <vertAlign val="baseline"/>
        <sz val="11"/>
        <color rgb="FF555555"/>
        <name val="Arial"/>
        <family val="2"/>
        <scheme val="none"/>
      </font>
      <numFmt numFmtId="1" formatCode="0"/>
      <alignment horizontal="center" vertical="center" textRotation="0" wrapText="0" indent="0" justifyLastLine="0" shrinkToFit="0" readingOrder="0"/>
    </dxf>
    <dxf>
      <fill>
        <patternFill patternType="none">
          <bgColor auto="1"/>
        </patternFill>
      </fill>
    </dxf>
    <dxf>
      <font>
        <b/>
        <i val="0"/>
        <strike val="0"/>
        <condense val="0"/>
        <extend val="0"/>
        <outline val="0"/>
        <shadow val="0"/>
        <u val="none"/>
        <vertAlign val="baseline"/>
        <sz val="11"/>
        <color rgb="FF555555"/>
        <name val="Arial"/>
        <charset val="1"/>
        <scheme val="none"/>
      </font>
      <fill>
        <patternFill patternType="solid">
          <fgColor rgb="FFD6E8F7"/>
          <bgColor rgb="FFE8E8E8"/>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i val="0"/>
        <strike val="0"/>
        <condense val="0"/>
        <extend val="0"/>
        <outline val="0"/>
        <shadow val="0"/>
        <u val="none"/>
        <vertAlign val="baseline"/>
        <sz val="11"/>
        <color rgb="FF7A5C00"/>
        <name val="Arial"/>
        <charset val="1"/>
        <scheme val="none"/>
      </font>
      <numFmt numFmtId="0" formatCode="General"/>
      <fill>
        <patternFill patternType="solid">
          <fgColor rgb="FFF5F8FC"/>
          <bgColor rgb="FFFFF2CC"/>
        </patternFill>
      </fill>
      <alignment horizontal="center" vertical="center" textRotation="0" wrapText="0" indent="0" justifyLastLine="0" shrinkToFit="0" readingOrder="0"/>
      <border diagonalUp="0" diagonalDown="0">
        <left style="medium">
          <color rgb="FFDAA520"/>
        </left>
        <right style="medium">
          <color rgb="FFDAA520"/>
        </right>
        <top style="medium">
          <color rgb="FFDAA520"/>
        </top>
        <bottom style="medium">
          <color rgb="FFDAA520"/>
        </bottom>
        <vertical/>
        <horizontal/>
      </border>
    </dxf>
    <dxf>
      <font>
        <b/>
        <i val="0"/>
        <strike val="0"/>
        <condense val="0"/>
        <extend val="0"/>
        <outline val="0"/>
        <shadow val="0"/>
        <u val="none"/>
        <vertAlign val="baseline"/>
        <sz val="11"/>
        <color rgb="FF333333"/>
        <name val="Arial"/>
        <family val="2"/>
        <scheme val="none"/>
      </font>
      <alignment horizontal="left" vertical="center" textRotation="0" wrapText="0" indent="0" justifyLastLine="0" shrinkToFit="0" readingOrder="0"/>
    </dxf>
    <dxf>
      <border outline="0">
        <top style="thin">
          <color rgb="FFCCCCCC"/>
        </top>
      </border>
    </dxf>
    <dxf>
      <border outline="0">
        <bottom style="thin">
          <color rgb="FFCCCCCC"/>
        </bottom>
      </border>
    </dxf>
    <dxf>
      <font>
        <b/>
        <i val="0"/>
        <strike val="0"/>
        <condense val="0"/>
        <extend val="0"/>
        <outline val="0"/>
        <shadow val="0"/>
        <u val="none"/>
        <vertAlign val="baseline"/>
        <sz val="11"/>
        <color rgb="FFFFFFFF"/>
        <name val="Arial"/>
        <charset val="1"/>
        <scheme val="none"/>
      </font>
      <fill>
        <patternFill patternType="solid">
          <fgColor rgb="FF555555"/>
          <bgColor rgb="FF2C5F8A"/>
        </patternFill>
      </fill>
      <alignment horizontal="center" vertical="center" textRotation="0" wrapText="0" indent="0" justifyLastLine="0" shrinkToFit="0" readingOrder="0"/>
      <border diagonalUp="0" diagonalDown="0" outline="0">
        <left style="thin">
          <color rgb="FFCCCCCC"/>
        </left>
        <right style="thin">
          <color rgb="FFCCCCCC"/>
        </right>
        <top/>
        <bottom/>
      </border>
    </dxf>
  </dxfs>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2E7D32"/>
      <rgbColor rgb="FF000080"/>
      <rgbColor rgb="FF7A5C00"/>
      <rgbColor rgb="FF800080"/>
      <rgbColor rgb="FF008080"/>
      <rgbColor rgb="FFCCCCCC"/>
      <rgbColor rgb="FF888888"/>
      <rgbColor rgb="FF9999FF"/>
      <rgbColor rgb="FF993366"/>
      <rgbColor rgb="FFFFF2CC"/>
      <rgbColor rgb="FFD6E8F7"/>
      <rgbColor rgb="FF660066"/>
      <rgbColor rgb="FFFF8080"/>
      <rgbColor rgb="FF2C5F8A"/>
      <rgbColor rgb="FFCCCCFF"/>
      <rgbColor rgb="FF000080"/>
      <rgbColor rgb="FFFF00FF"/>
      <rgbColor rgb="FFFFFF00"/>
      <rgbColor rgb="FF00FFFF"/>
      <rgbColor rgb="FF800080"/>
      <rgbColor rgb="FF800000"/>
      <rgbColor rgb="FF008080"/>
      <rgbColor rgb="FF0000FF"/>
      <rgbColor rgb="FF00CCFF"/>
      <rgbColor rgb="FFF5F8FC"/>
      <rgbColor rgb="FFE8E8E8"/>
      <rgbColor rgb="FFFFFF99"/>
      <rgbColor rgb="FF99CCFF"/>
      <rgbColor rgb="FFFF99CC"/>
      <rgbColor rgb="FFCC99FF"/>
      <rgbColor rgb="FFFFCC99"/>
      <rgbColor rgb="FF3366FF"/>
      <rgbColor rgb="FF33CCCC"/>
      <rgbColor rgb="FF99CC00"/>
      <rgbColor rgb="FFFFCC00"/>
      <rgbColor rgb="FFDAA520"/>
      <rgbColor rgb="FFFF6600"/>
      <rgbColor rgb="FF555555"/>
      <rgbColor rgb="FFA9A9A9"/>
      <rgbColor rgb="FF1B3A5C"/>
      <rgbColor rgb="FF4CAF50"/>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mruColors>
      <color rgb="FF008000"/>
      <color rgb="FF2E7D32"/>
      <color rgb="FF006600"/>
      <color rgb="FFFF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171451</xdr:colOff>
      <xdr:row>15</xdr:row>
      <xdr:rowOff>10255</xdr:rowOff>
    </xdr:from>
    <xdr:to>
      <xdr:col>9</xdr:col>
      <xdr:colOff>1285875</xdr:colOff>
      <xdr:row>26</xdr:row>
      <xdr:rowOff>0</xdr:rowOff>
    </xdr:to>
    <xdr:sp macro="" textlink="">
      <xdr:nvSpPr>
        <xdr:cNvPr id="2" name="TextBox 1">
          <a:extLst>
            <a:ext uri="{FF2B5EF4-FFF2-40B4-BE49-F238E27FC236}">
              <a16:creationId xmlns:a16="http://schemas.microsoft.com/office/drawing/2014/main" id="{8104956B-5174-53FB-8A82-D402510E4BEE}"/>
            </a:ext>
          </a:extLst>
        </xdr:cNvPr>
        <xdr:cNvSpPr txBox="1"/>
      </xdr:nvSpPr>
      <xdr:spPr>
        <a:xfrm>
          <a:off x="171451" y="5087080"/>
          <a:ext cx="13535024" cy="1980470"/>
        </a:xfrm>
        <a:prstGeom prst="rect">
          <a:avLst/>
        </a:prstGeom>
        <a:solidFill>
          <a:schemeClr val="lt1"/>
        </a:solidFill>
        <a:ln w="9525" cmpd="sng">
          <a:solidFill>
            <a:schemeClr val="lt1">
              <a:shade val="50000"/>
            </a:schemeClr>
          </a:solidFill>
        </a:ln>
        <a:effectLst>
          <a:glow rad="101600">
            <a:schemeClr val="accent4">
              <a:satMod val="175000"/>
              <a:alpha val="40000"/>
            </a:schemeClr>
          </a:glo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AU" sz="1100" b="1" u="none">
              <a:solidFill>
                <a:schemeClr val="dk1"/>
              </a:solidFill>
              <a:effectLst/>
              <a:latin typeface="+mn-lt"/>
              <a:ea typeface="+mn-ea"/>
              <a:cs typeface="+mn-cs"/>
            </a:rPr>
            <a:t>Scoring Summary - </a:t>
          </a:r>
          <a:r>
            <a:rPr lang="en-AU" sz="1100" b="1">
              <a:solidFill>
                <a:schemeClr val="dk1"/>
              </a:solidFill>
              <a:effectLst/>
              <a:latin typeface="+mn-lt"/>
              <a:ea typeface="+mn-ea"/>
              <a:cs typeface="+mn-cs"/>
            </a:rPr>
            <a:t>Please send this information to STEMpire@adelaide.edu.au so that participation and championship certificates can be created for your</a:t>
          </a:r>
          <a:r>
            <a:rPr lang="en-AU" sz="1100" b="1" baseline="0">
              <a:solidFill>
                <a:schemeClr val="dk1"/>
              </a:solidFill>
              <a:effectLst/>
              <a:latin typeface="+mn-lt"/>
              <a:ea typeface="+mn-ea"/>
              <a:cs typeface="+mn-cs"/>
            </a:rPr>
            <a:t> class/classes</a:t>
          </a:r>
          <a:r>
            <a:rPr lang="en-AU" sz="1100" b="1">
              <a:solidFill>
                <a:schemeClr val="dk1"/>
              </a:solidFill>
              <a:effectLst/>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endParaRPr lang="en-AU" sz="11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AU" sz="1100">
              <a:solidFill>
                <a:schemeClr val="dk1"/>
              </a:solidFill>
              <a:effectLst/>
              <a:latin typeface="+mn-lt"/>
              <a:ea typeface="+mn-ea"/>
              <a:cs typeface="+mn-cs"/>
            </a:rPr>
            <a:t>Students earn points for completing the </a:t>
          </a:r>
          <a:r>
            <a:rPr lang="en-AU" sz="1100" b="1">
              <a:solidFill>
                <a:schemeClr val="dk1"/>
              </a:solidFill>
              <a:effectLst/>
              <a:latin typeface="+mn-lt"/>
              <a:ea typeface="+mn-ea"/>
              <a:cs typeface="+mn-cs"/>
            </a:rPr>
            <a:t>main task and each extension activity</a:t>
          </a:r>
          <a:r>
            <a:rPr lang="en-AU" sz="1100">
              <a:solidFill>
                <a:schemeClr val="dk1"/>
              </a:solidFill>
              <a:effectLst/>
              <a:latin typeface="+mn-lt"/>
              <a:ea typeface="+mn-ea"/>
              <a:cs typeface="+mn-cs"/>
            </a:rPr>
            <a:t>. To make tracking easier, use a stamp to mark completed tasks and stamp any bonus points directly onto the worksheet for simple collation. </a:t>
          </a:r>
        </a:p>
        <a:p>
          <a:r>
            <a:rPr lang="en-AU" sz="1100">
              <a:solidFill>
                <a:schemeClr val="dk1"/>
              </a:solidFill>
              <a:effectLst/>
              <a:latin typeface="+mn-lt"/>
              <a:ea typeface="+mn-ea"/>
              <a:cs typeface="+mn-cs"/>
            </a:rPr>
            <a:t>Bonus points can</a:t>
          </a:r>
          <a:r>
            <a:rPr lang="en-AU" sz="1100" baseline="0">
              <a:solidFill>
                <a:schemeClr val="dk1"/>
              </a:solidFill>
              <a:effectLst/>
              <a:latin typeface="+mn-lt"/>
              <a:ea typeface="+mn-ea"/>
              <a:cs typeface="+mn-cs"/>
            </a:rPr>
            <a:t> be</a:t>
          </a:r>
          <a:r>
            <a:rPr lang="en-AU" sz="1100">
              <a:solidFill>
                <a:schemeClr val="dk1"/>
              </a:solidFill>
              <a:effectLst/>
              <a:latin typeface="+mn-lt"/>
              <a:ea typeface="+mn-ea"/>
              <a:cs typeface="+mn-cs"/>
            </a:rPr>
            <a:t> awarded to the first three students (or each member in a team) to finish:</a:t>
          </a:r>
        </a:p>
        <a:p>
          <a:pPr lvl="0"/>
          <a:r>
            <a:rPr lang="en-AU" sz="1100">
              <a:solidFill>
                <a:schemeClr val="dk1"/>
              </a:solidFill>
              <a:effectLst/>
              <a:latin typeface="+mn-lt"/>
              <a:ea typeface="+mn-ea"/>
              <a:cs typeface="+mn-cs"/>
            </a:rPr>
            <a:t>1</a:t>
          </a:r>
          <a:r>
            <a:rPr lang="en-AU" sz="1100" baseline="30000">
              <a:solidFill>
                <a:schemeClr val="dk1"/>
              </a:solidFill>
              <a:effectLst/>
              <a:latin typeface="+mn-lt"/>
              <a:ea typeface="+mn-ea"/>
              <a:cs typeface="+mn-cs"/>
            </a:rPr>
            <a:t>st</a:t>
          </a:r>
          <a:r>
            <a:rPr lang="en-AU" sz="1100">
              <a:solidFill>
                <a:schemeClr val="dk1"/>
              </a:solidFill>
              <a:effectLst/>
              <a:latin typeface="+mn-lt"/>
              <a:ea typeface="+mn-ea"/>
              <a:cs typeface="+mn-cs"/>
            </a:rPr>
            <a:t> place – 3 bonus points</a:t>
          </a:r>
        </a:p>
        <a:p>
          <a:pPr lvl="0"/>
          <a:r>
            <a:rPr lang="en-AU" sz="1100">
              <a:solidFill>
                <a:schemeClr val="dk1"/>
              </a:solidFill>
              <a:effectLst/>
              <a:latin typeface="+mn-lt"/>
              <a:ea typeface="+mn-ea"/>
              <a:cs typeface="+mn-cs"/>
            </a:rPr>
            <a:t>2</a:t>
          </a:r>
          <a:r>
            <a:rPr lang="en-AU" sz="1100" baseline="30000">
              <a:solidFill>
                <a:schemeClr val="dk1"/>
              </a:solidFill>
              <a:effectLst/>
              <a:latin typeface="+mn-lt"/>
              <a:ea typeface="+mn-ea"/>
              <a:cs typeface="+mn-cs"/>
            </a:rPr>
            <a:t>nd</a:t>
          </a:r>
          <a:r>
            <a:rPr lang="en-AU" sz="1100">
              <a:solidFill>
                <a:schemeClr val="dk1"/>
              </a:solidFill>
              <a:effectLst/>
              <a:latin typeface="+mn-lt"/>
              <a:ea typeface="+mn-ea"/>
              <a:cs typeface="+mn-cs"/>
            </a:rPr>
            <a:t> place – 2 bonus points</a:t>
          </a:r>
        </a:p>
        <a:p>
          <a:pPr lvl="0"/>
          <a:r>
            <a:rPr lang="en-AU" sz="1100">
              <a:solidFill>
                <a:schemeClr val="dk1"/>
              </a:solidFill>
              <a:effectLst/>
              <a:latin typeface="+mn-lt"/>
              <a:ea typeface="+mn-ea"/>
              <a:cs typeface="+mn-cs"/>
            </a:rPr>
            <a:t>3</a:t>
          </a:r>
          <a:r>
            <a:rPr lang="en-AU" sz="1100" baseline="30000">
              <a:solidFill>
                <a:schemeClr val="dk1"/>
              </a:solidFill>
              <a:effectLst/>
              <a:latin typeface="+mn-lt"/>
              <a:ea typeface="+mn-ea"/>
              <a:cs typeface="+mn-cs"/>
            </a:rPr>
            <a:t>rd</a:t>
          </a:r>
          <a:r>
            <a:rPr lang="en-AU" sz="1100">
              <a:solidFill>
                <a:schemeClr val="dk1"/>
              </a:solidFill>
              <a:effectLst/>
              <a:latin typeface="+mn-lt"/>
              <a:ea typeface="+mn-ea"/>
              <a:cs typeface="+mn-cs"/>
            </a:rPr>
            <a:t> place - 1 bonus point</a:t>
          </a:r>
        </a:p>
        <a:p>
          <a:r>
            <a:rPr lang="en-AU" sz="1100">
              <a:solidFill>
                <a:schemeClr val="dk1"/>
              </a:solidFill>
              <a:effectLst/>
              <a:latin typeface="+mn-lt"/>
              <a:ea typeface="+mn-ea"/>
              <a:cs typeface="+mn-cs"/>
            </a:rPr>
            <a:t>At the end of each session record the total points earned on the spreadsheet. </a:t>
          </a:r>
        </a:p>
        <a:p>
          <a:r>
            <a:rPr lang="en-AU" sz="1100">
              <a:solidFill>
                <a:schemeClr val="dk1"/>
              </a:solidFill>
              <a:effectLst/>
              <a:latin typeface="+mn-lt"/>
              <a:ea typeface="+mn-ea"/>
              <a:cs typeface="+mn-cs"/>
            </a:rPr>
            <a:t>Points towards the </a:t>
          </a:r>
          <a:r>
            <a:rPr lang="en-AU" sz="1100" b="1">
              <a:solidFill>
                <a:schemeClr val="dk1"/>
              </a:solidFill>
              <a:effectLst/>
              <a:latin typeface="+mn-lt"/>
              <a:ea typeface="+mn-ea"/>
              <a:cs typeface="+mn-cs"/>
            </a:rPr>
            <a:t>Persistence (P), Creativity (C), and Encouragement (E) Awards </a:t>
          </a:r>
          <a:r>
            <a:rPr lang="en-AU" sz="1100">
              <a:solidFill>
                <a:schemeClr val="dk1"/>
              </a:solidFill>
              <a:effectLst/>
              <a:latin typeface="+mn-lt"/>
              <a:ea typeface="+mn-ea"/>
              <a:cs typeface="+mn-cs"/>
            </a:rPr>
            <a:t>accumulate across the program. When students demonstrate these qualities, write the relevant letter (P, C or E) on their worksheet to assist with tallying totals at the end of the program. Additional</a:t>
          </a:r>
          <a:r>
            <a:rPr lang="en-AU" sz="1100" baseline="0">
              <a:solidFill>
                <a:schemeClr val="dk1"/>
              </a:solidFill>
              <a:effectLst/>
              <a:latin typeface="+mn-lt"/>
              <a:ea typeface="+mn-ea"/>
              <a:cs typeface="+mn-cs"/>
            </a:rPr>
            <a:t> points can be added to the Persistence, Creativity or Encouragment totals on the spreadsheet, such as, s</a:t>
          </a:r>
          <a:r>
            <a:rPr lang="en-AU" sz="1100">
              <a:solidFill>
                <a:schemeClr val="dk1"/>
              </a:solidFill>
              <a:effectLst/>
              <a:latin typeface="+mn-lt"/>
              <a:ea typeface="+mn-ea"/>
              <a:cs typeface="+mn-cs"/>
            </a:rPr>
            <a:t>tudents</a:t>
          </a:r>
          <a:r>
            <a:rPr lang="en-AU" sz="1100" baseline="0">
              <a:solidFill>
                <a:schemeClr val="dk1"/>
              </a:solidFill>
              <a:effectLst/>
              <a:latin typeface="+mn-lt"/>
              <a:ea typeface="+mn-ea"/>
              <a:cs typeface="+mn-cs"/>
            </a:rPr>
            <a:t> that genuinely miss a number of sessions but achieve solid point when they are present are good candidates for encouragment points. These awards are designed to help notice students that work hard but can sometimes miss out on regular awards. </a:t>
          </a:r>
          <a:endParaRPr lang="en-AU" sz="1100">
            <a:solidFill>
              <a:schemeClr val="dk1"/>
            </a:solidFill>
            <a:effectLst/>
            <a:latin typeface="+mn-lt"/>
            <a:ea typeface="+mn-ea"/>
            <a:cs typeface="+mn-cs"/>
          </a:endParaRPr>
        </a:p>
        <a:p>
          <a:endParaRPr lang="en-AU" sz="1100">
            <a:solidFill>
              <a:schemeClr val="dk1"/>
            </a:solidFill>
            <a:effectLst/>
            <a:latin typeface="+mn-lt"/>
            <a:ea typeface="+mn-ea"/>
            <a:cs typeface="+mn-cs"/>
          </a:endParaRP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A579DEC0-BDF4-468B-BD60-6F830A9D9708}" name="Summary" displayName="Summary" ref="A4:J10" totalsRowShown="0" headerRowDxfId="148" headerRowBorderDxfId="147" tableBorderDxfId="146">
  <autoFilter ref="A4:J10" xr:uid="{A579DEC0-BDF4-468B-BD60-6F830A9D9708}">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B1D924C2-2C92-4734-A542-48234148CA4E}" name="Column1"/>
    <tableColumn id="2" xr3:uid="{CDBC2790-B792-48D2-83B8-F05D9249658D}" name="Class" dataDxfId="145"/>
    <tableColumn id="3" xr3:uid="{DBF6AE21-F6C8-4162-A77F-06DBF5C1F7FD}" name="Students"/>
    <tableColumn id="4" xr3:uid="{D9A1B7D1-A12E-4659-8DC8-AF55CB124B82}" name="🥇 Leader" dataDxfId="144">
      <calculatedColumnFormula>Example!C44</calculatedColumnFormula>
    </tableColumn>
    <tableColumn id="5" xr3:uid="{AE8BBCEB-DA29-4E42-860F-AB612A1151DD}" name="🥈 Runner-Up" dataDxfId="143"/>
    <tableColumn id="6" xr3:uid="{D3F01B96-EEDC-4D8F-81E7-740DFBE5D91C}" name="Total Pts" dataDxfId="142"/>
    <tableColumn id="10" xr3:uid="{1E8755C3-1AA9-40D6-B684-A3E656D307AC}" name="Point Average" dataDxfId="141">
      <calculatedColumnFormula>IF(OR(Summary[[#This Row],[Students]]="",Summary[[#This Row],[Students]]=0,Summary[[#This Row],[Total Pts]]=""),"",Summary[[#This Row],[Total Pts]]/Summary[[#This Row],[Students]])</calculatedColumnFormula>
    </tableColumn>
    <tableColumn id="7" xr3:uid="{B66CE32F-CF1B-47B8-B45E-F7DCDE5F8391}" name="Creativity" dataDxfId="140">
      <calculatedColumnFormula>Example!C46</calculatedColumnFormula>
    </tableColumn>
    <tableColumn id="8" xr3:uid="{24D9EA33-3A3A-43AE-8A2F-5417C3EE7D20}" name="Persistence" dataDxfId="139">
      <calculatedColumnFormula>Example!C47</calculatedColumnFormula>
    </tableColumn>
    <tableColumn id="9" xr3:uid="{FDB16AC2-05E4-4D11-8E64-5A3BE9FA38B5}" name="Encouragement" dataDxfId="138">
      <calculatedColumnFormula>Example!C48</calculatedColumnFormula>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848249C-86B3-4F30-A9B6-61B45A650A56}" name="ExampleClass" displayName="ExampleClass" ref="A4:R38" totalsRowShown="0" headerRowDxfId="137" headerRowBorderDxfId="136" tableBorderDxfId="135">
  <autoFilter ref="A4:R38" xr:uid="{0848249C-86B3-4F30-A9B6-61B45A650A56}"/>
  <sortState xmlns:xlrd2="http://schemas.microsoft.com/office/spreadsheetml/2017/richdata2" ref="A5:R38">
    <sortCondition ref="B4:B38"/>
  </sortState>
  <tableColumns count="18">
    <tableColumn id="1" xr3:uid="{BADB84A2-5E9E-4ECD-B842-B68726AC7B3C}" name="Rank" dataDxfId="134">
      <calculatedColumnFormula>IF(ExampleClass[[#This Row],[Points]]="","",_xlfn.RANK.EQ(ExampleClass[[#This Row],[Points]],ExampleClass[Points],0))</calculatedColumnFormula>
    </tableColumn>
    <tableColumn id="2" xr3:uid="{255B2E2E-A784-49D7-8DC4-2892FFA3FEE7}" name="Student" dataDxfId="133"/>
    <tableColumn id="3" xr3:uid="{0397D642-9DF1-4EDA-A31A-B2A7EF503115}" name="Points" dataDxfId="132">
      <calculatedColumnFormula>IF(ISBLANK(ExampleClass[[#This Row],[Student]]), "", SUM(ExampleClass[[#This Row],[Enter If You Dare]:[Who Ate the Teacher''s Lunch?]]))</calculatedColumnFormula>
    </tableColumn>
    <tableColumn id="4" xr3:uid="{9A4645A3-C0D1-4852-90C8-800DD11544C8}" name="Status" dataDxfId="131">
      <calculatedColumnFormula>IF(ExampleClass[[#This Row],[Points]]="","",IF(ExampleClass[[#This Row],[Points]]=MAX(ExampleClass[Points]),"🥇 LEADER",IF(ExampleClass[[#This Row],[Points]]=LARGE(ExampleClass[Points],2),"🥈 RUNNER-UP","")))</calculatedColumnFormula>
    </tableColumn>
    <tableColumn id="5" xr3:uid="{94B28BAB-02BC-477D-B429-A946ACAF810F}" name="Attendance" dataDxfId="130">
      <calculatedColumnFormula array="1">SUMPRODUCT(--(ExampleClass[[#This Row],[Enter If You Dare]:[Who Ate the Teacher''s Lunch?]]&lt;&gt;""),--(ExampleClass[[#This Row],[Enter If You Dare]:[Who Ate the Teacher''s Lunch?]]&lt;&gt;0))</calculatedColumnFormula>
    </tableColumn>
    <tableColumn id="6" xr3:uid="{1463DC4A-0C06-4AC1-A2AD-63F708B2CF07}" name="Creativity" dataDxfId="129"/>
    <tableColumn id="7" xr3:uid="{8E0F5373-57DD-46AE-A664-FCDC5D8FE831}" name="Persistence" dataDxfId="128"/>
    <tableColumn id="8" xr3:uid="{267B3D91-9862-48D9-AFE4-6E178891ACC3}" name="Encouragement" dataDxfId="127"/>
    <tableColumn id="9" xr3:uid="{0C23CC04-338C-42BF-8794-3620F34DBBAC}" name="Enter If You Dare" dataDxfId="126"/>
    <tableColumn id="10" xr3:uid="{474F36FC-2B91-4DD2-8CE5-53A9B6298BA1}" name="Get Ready to Ride" dataDxfId="125"/>
    <tableColumn id="11" xr3:uid="{FFAA81F0-2BB4-40E3-BC93-37DBC596F36F}" name="Tangram Zoo" dataDxfId="124"/>
    <tableColumn id="12" xr3:uid="{166F3DC8-6AFD-4438-809A-A80B2B870AC0}" name="Play Dough Power Failure" dataDxfId="123"/>
    <tableColumn id="13" xr3:uid="{C5AAA625-CEEE-4312-B8D8-9A96247E3E0D}" name="Bag-Tag-Arama" dataDxfId="122"/>
    <tableColumn id="14" xr3:uid="{6F942953-E5C3-4B29-9E81-9BF9164BCF81}" name="Chemistry Chaos" dataDxfId="121"/>
    <tableColumn id="15" xr3:uid="{93CB608B-BCE4-4FF1-B7A1-607D55513C96}" name="Little Bit of Trouble" dataDxfId="120"/>
    <tableColumn id="16" xr3:uid="{39D9D1F0-EC15-4EE6-B537-06E285DAB058}" name="Don't Bug Me" dataDxfId="119"/>
    <tableColumn id="17" xr3:uid="{9065F341-32F7-4ABC-8D78-7D61AD832C4B}" name="Mystery Message" dataDxfId="118"/>
    <tableColumn id="18" xr3:uid="{FADD04C5-8EA0-4AEF-A9AA-B072CF6F4BD8}" name="Who Ate the Teacher's Lunch?" dataDxfId="117"/>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7C3F7ECF-6BDC-4E56-A92C-A507D91BFE2C}" name="Class_1" displayName="Class_1" ref="A4:R38" totalsRowShown="0" headerRowDxfId="116" headerRowBorderDxfId="115" tableBorderDxfId="114">
  <autoFilter ref="A4:R38" xr:uid="{0848249C-86B3-4F30-A9B6-61B45A650A56}"/>
  <sortState xmlns:xlrd2="http://schemas.microsoft.com/office/spreadsheetml/2017/richdata2" ref="A5:R38">
    <sortCondition ref="A4:A38"/>
  </sortState>
  <tableColumns count="18">
    <tableColumn id="1" xr3:uid="{20ED134B-FB40-466A-A777-5A60FC33DEE8}" name="Rank" dataDxfId="113">
      <calculatedColumnFormula>IF(Class_1[[#This Row],[Points]]="","",_xlfn.RANK.EQ(Class_1[[#This Row],[Points]],Class_1[Points],0))</calculatedColumnFormula>
    </tableColumn>
    <tableColumn id="2" xr3:uid="{19EC77F3-C8C3-4BD3-8A57-7453DE9E65A1}" name="Student" dataDxfId="112"/>
    <tableColumn id="3" xr3:uid="{91BECAAB-1728-474B-BFED-4DDC067F6C7A}" name="Points" dataDxfId="111">
      <calculatedColumnFormula>IF(ISBLANK(Class_1[[#This Row],[Student]]), "", SUM(Class_1[[#This Row],[Enter If You Dare]:[Who Ate the Teacher''s Lunch?]]))</calculatedColumnFormula>
    </tableColumn>
    <tableColumn id="4" xr3:uid="{1CB7CB8E-D7BF-4025-B539-702B1C673162}" name="Status" dataDxfId="110">
      <calculatedColumnFormula>IF(Class_1[[#This Row],[Points]]="","",IF(Class_1[[#This Row],[Points]]=MAX(Class_1[Points]),"🥇 LEADER",IF(Class_1[[#This Row],[Points]]=LARGE(Class_1[Points],2),"🥈 RUNNER-UP","")))</calculatedColumnFormula>
    </tableColumn>
    <tableColumn id="5" xr3:uid="{87FCC596-122C-4DBA-9BDC-EF88D2534C7A}" name="Attendance" dataDxfId="109">
      <calculatedColumnFormula array="1">SUMPRODUCT(--(Class_1[[#This Row],[Enter If You Dare]:[Who Ate the Teacher''s Lunch?]]&lt;&gt;""),--(Class_1[[#This Row],[Enter If You Dare]:[Who Ate the Teacher''s Lunch?]]&lt;&gt;0))</calculatedColumnFormula>
    </tableColumn>
    <tableColumn id="6" xr3:uid="{7AC50F34-1ABE-4E14-BF74-CEE96E999C6E}" name="Creativity" dataDxfId="108"/>
    <tableColumn id="7" xr3:uid="{FF323B90-77E2-4972-A528-F262B662E72E}" name="Persistence" dataDxfId="107"/>
    <tableColumn id="8" xr3:uid="{B4FE899E-EA6B-46BD-912A-6024AB1DE460}" name="Encouragement" dataDxfId="106"/>
    <tableColumn id="9" xr3:uid="{BC73B037-04EA-4298-8F4D-CEB9F5B36DDF}" name="Enter If You Dare" dataDxfId="105"/>
    <tableColumn id="10" xr3:uid="{60D1743E-BCC6-4982-AA7C-0893B4862DB2}" name="Get Ready to Ride" dataDxfId="104"/>
    <tableColumn id="11" xr3:uid="{0FC87A5E-2B0F-41A4-B3BF-D10145949544}" name="Tangram Zoo" dataDxfId="103"/>
    <tableColumn id="12" xr3:uid="{40740455-FA12-4CEF-87A0-564D4893F716}" name="Play Dough Power Failure" dataDxfId="102"/>
    <tableColumn id="13" xr3:uid="{018BF9D1-C1EF-4033-9F7B-7FB393E43C11}" name="Bag-Tag-Arama" dataDxfId="101"/>
    <tableColumn id="14" xr3:uid="{7FF0D0E8-ADD7-4DAA-AC24-56E12498E998}" name="Chemistry Chaos" dataDxfId="100"/>
    <tableColumn id="15" xr3:uid="{FEBA215A-11BA-44C2-8A4C-DFA87DC7D247}" name="Little Bit of Trouble" dataDxfId="99"/>
    <tableColumn id="16" xr3:uid="{58F4506D-F7C7-458B-A39F-5841DB5F52D4}" name="Don't Bug Me" dataDxfId="98"/>
    <tableColumn id="17" xr3:uid="{C7B6A02C-B4D7-43B0-B06F-850EA82122F7}" name="Mystery Message" dataDxfId="97"/>
    <tableColumn id="18" xr3:uid="{187CA713-FD27-40A6-9929-1F6A6AF3A800}" name="Who Ate the Teacher's Lunch?" dataDxfId="96"/>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F9DCB9CD-50CE-46EB-B04A-C0B4F06C6977}" name="Class_2" displayName="Class_2" ref="A4:R38" totalsRowShown="0" headerRowDxfId="95" headerRowBorderDxfId="94" tableBorderDxfId="93">
  <autoFilter ref="A4:R38" xr:uid="{0848249C-86B3-4F30-A9B6-61B45A650A56}"/>
  <sortState xmlns:xlrd2="http://schemas.microsoft.com/office/spreadsheetml/2017/richdata2" ref="A5:R38">
    <sortCondition ref="A4:A38"/>
  </sortState>
  <tableColumns count="18">
    <tableColumn id="1" xr3:uid="{0CCF94F8-31D7-4140-9352-22929926F9D6}" name="Rank" dataDxfId="92">
      <calculatedColumnFormula>IF(Class_2[[#This Row],[Points]]="","",_xlfn.RANK.EQ(Class_2[[#This Row],[Points]],Class_2[Points],0))</calculatedColumnFormula>
    </tableColumn>
    <tableColumn id="2" xr3:uid="{40B4E3EA-594C-4FA0-9CA4-861FFA6B5661}" name="Student" dataDxfId="91"/>
    <tableColumn id="3" xr3:uid="{AFBFF86B-F5FE-4664-A0B6-9D3A7C1FFC01}" name="Points" dataDxfId="90">
      <calculatedColumnFormula>IF(ISBLANK(Class_2[[#This Row],[Student]]), "", SUM(Class_2[[#This Row],[Enter If You Dare]:[Who Ate the Teacher''s Lunch?]]))</calculatedColumnFormula>
    </tableColumn>
    <tableColumn id="4" xr3:uid="{13421216-73A1-4E7D-ABBF-5CD87A652D14}" name="Status" dataDxfId="89">
      <calculatedColumnFormula>IF(Class_2[[#This Row],[Points]]="","",IF(Class_2[[#This Row],[Points]]=MAX(Class_2[Points]),"🥇 LEADER",IF(Class_2[[#This Row],[Points]]=LARGE(Class_2[Points],2),"🥈 RUNNER-UP","")))</calculatedColumnFormula>
    </tableColumn>
    <tableColumn id="5" xr3:uid="{BE04ACA3-9F16-4AA2-85C0-2A563D7A33FE}" name="Attendance" dataDxfId="88">
      <calculatedColumnFormula array="1">SUMPRODUCT(--(Class_2[[#This Row],[Enter If You Dare]:[Who Ate the Teacher''s Lunch?]]&lt;&gt;""),--(Class_2[[#This Row],[Enter If You Dare]:[Who Ate the Teacher''s Lunch?]]&lt;&gt;0))</calculatedColumnFormula>
    </tableColumn>
    <tableColumn id="6" xr3:uid="{642DE987-C4A5-42EB-B811-011E40A07B4F}" name="Creativity" dataDxfId="87"/>
    <tableColumn id="7" xr3:uid="{176FC6FF-5131-4093-9E92-61BF59D03F66}" name="Persistence" dataDxfId="86"/>
    <tableColumn id="8" xr3:uid="{904328B9-4D7D-4C74-9B77-7E522B0616A0}" name="Encouragement" dataDxfId="85"/>
    <tableColumn id="9" xr3:uid="{AF9B88FF-C565-4562-8BD3-305C320C12D8}" name="Enter If You Dare" dataDxfId="84"/>
    <tableColumn id="10" xr3:uid="{C797E3F9-125F-49EE-966A-6A7462A5E801}" name="Get Ready to Ride" dataDxfId="83"/>
    <tableColumn id="11" xr3:uid="{B6647660-B220-469D-B9D9-89A086DF3B84}" name="Tangram Zoo" dataDxfId="82"/>
    <tableColumn id="12" xr3:uid="{814BBD61-4D72-4D17-9AFF-9787CFEA9725}" name="Play Dough Power Failure" dataDxfId="81"/>
    <tableColumn id="13" xr3:uid="{9EBB1449-0E3A-448A-886F-2D771E10D525}" name="Bag-Tag-Arama" dataDxfId="80"/>
    <tableColumn id="14" xr3:uid="{8672DB2E-1B63-4006-81F4-4F14EBD58701}" name="Chemistry Chaos" dataDxfId="79"/>
    <tableColumn id="15" xr3:uid="{3C4697A8-FB38-464A-997C-094D032E1A2A}" name="Little Bit of Trouble" dataDxfId="78"/>
    <tableColumn id="16" xr3:uid="{D4A11F65-F008-470D-A593-FF06830D45FF}" name="Don't Bug Me" dataDxfId="77"/>
    <tableColumn id="17" xr3:uid="{A278D9EF-E5D0-4D1B-890D-5980C2097B20}" name="Mystery Message" dataDxfId="76"/>
    <tableColumn id="18" xr3:uid="{4C7DDFD8-ABEB-420E-A5A5-343C06A55047}" name="Who Ate the Teacher's Lunch?" dataDxfId="75"/>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1EFDDFD3-CD58-4B0A-BD16-5684861C52FE}" name="Class_3" displayName="Class_3" ref="A4:R38" totalsRowShown="0" headerRowDxfId="74" headerRowBorderDxfId="73" tableBorderDxfId="72">
  <autoFilter ref="A4:R38" xr:uid="{0848249C-86B3-4F30-A9B6-61B45A650A56}"/>
  <sortState xmlns:xlrd2="http://schemas.microsoft.com/office/spreadsheetml/2017/richdata2" ref="A5:R38">
    <sortCondition ref="A4:A38"/>
  </sortState>
  <tableColumns count="18">
    <tableColumn id="1" xr3:uid="{AF991532-C75B-4359-B3DD-0BDF179492EF}" name="Rank" dataDxfId="71">
      <calculatedColumnFormula>IF(Class_3[[#This Row],[Points]]="","",_xlfn.RANK.EQ(Class_3[[#This Row],[Points]],Class_3[Points],0))</calculatedColumnFormula>
    </tableColumn>
    <tableColumn id="2" xr3:uid="{8CE643BA-CEF1-42F8-B033-487A287CAB61}" name="Student" dataDxfId="70"/>
    <tableColumn id="3" xr3:uid="{FB271228-B79C-4E31-AEF8-ED32420197DF}" name="Points" dataDxfId="69">
      <calculatedColumnFormula>IF(ISBLANK(Class_3[[#This Row],[Student]]), "", SUM(Class_3[[#This Row],[Enter If You Dare]:[Who Ate the Teacher''s Lunch?]]))</calculatedColumnFormula>
    </tableColumn>
    <tableColumn id="4" xr3:uid="{8959F22B-1FE3-4084-9EE1-519CFA169FD9}" name="Status" dataDxfId="68">
      <calculatedColumnFormula>IF(Class_3[[#This Row],[Points]]="","",IF(Class_3[[#This Row],[Points]]=MAX(Class_3[Points]),"🥇 LEADER",IF(Class_3[[#This Row],[Points]]=LARGE(Class_3[Points],2),"🥈 RUNNER-UP","")))</calculatedColumnFormula>
    </tableColumn>
    <tableColumn id="5" xr3:uid="{CF57DC13-C9F7-488B-8EE8-9C415E295277}" name="Attendance" dataDxfId="67">
      <calculatedColumnFormula array="1">SUMPRODUCT(--(Class_3[[#This Row],[Enter If You Dare]:[Who Ate the Teacher''s Lunch?]]&lt;&gt;""),--(Class_3[[#This Row],[Enter If You Dare]:[Who Ate the Teacher''s Lunch?]]&lt;&gt;0))</calculatedColumnFormula>
    </tableColumn>
    <tableColumn id="6" xr3:uid="{40C445A1-8053-41AA-8319-00D52C556B82}" name="Creativity" dataDxfId="66"/>
    <tableColumn id="7" xr3:uid="{487FB7E6-2095-4789-A5B4-FBC7F5A60629}" name="Persistence" dataDxfId="65"/>
    <tableColumn id="8" xr3:uid="{AF74A134-323F-4129-B9C9-E8DA7E68D7FA}" name="Encouragement" dataDxfId="64"/>
    <tableColumn id="9" xr3:uid="{3AADD9F9-7493-4D06-BDD1-9611E4A13CB5}" name="Enter If You Dare" dataDxfId="63"/>
    <tableColumn id="10" xr3:uid="{0CE1B3D4-8C48-48C6-84FD-E8F1E19CE4EC}" name="Get Ready to Ride" dataDxfId="62"/>
    <tableColumn id="11" xr3:uid="{5F1EA1D8-23B7-4E76-9F5A-4CE15D0A1C37}" name="Tangram Zoo" dataDxfId="61"/>
    <tableColumn id="12" xr3:uid="{75B93AEE-9F62-49BE-95D7-ADD44CFCEDCB}" name="Play Dough Power Failure" dataDxfId="60"/>
    <tableColumn id="13" xr3:uid="{ED273557-A89F-4FBB-BBAB-B52EDEA39920}" name="Bag-Tag-Arama" dataDxfId="59"/>
    <tableColumn id="14" xr3:uid="{75275774-97EE-41DD-AB40-51CBCF52565B}" name="Chemistry Chaos" dataDxfId="58"/>
    <tableColumn id="15" xr3:uid="{73329631-ABE4-4225-A42B-67C4F87454E8}" name="Little Bit of Trouble" dataDxfId="57"/>
    <tableColumn id="16" xr3:uid="{AA436100-DCEF-446B-BC67-4B6CC8F9E490}" name="Don't Bug Me" dataDxfId="56"/>
    <tableColumn id="17" xr3:uid="{4423BC3D-79C8-4185-A5CC-30ADFD6EF040}" name="Mystery Message" dataDxfId="55"/>
    <tableColumn id="18" xr3:uid="{5E448638-D992-4B4B-9A79-32CA0047C3A9}" name="Who Ate the Teacher's Lunch?" dataDxfId="54"/>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9764650A-913D-4799-9F71-F2BF83372124}" name="Class_4" displayName="Class_4" ref="A4:R38" totalsRowShown="0" headerRowDxfId="53" headerRowBorderDxfId="52" tableBorderDxfId="51">
  <autoFilter ref="A4:R38" xr:uid="{0848249C-86B3-4F30-A9B6-61B45A650A56}"/>
  <sortState xmlns:xlrd2="http://schemas.microsoft.com/office/spreadsheetml/2017/richdata2" ref="A5:R38">
    <sortCondition ref="A4:A38"/>
  </sortState>
  <tableColumns count="18">
    <tableColumn id="1" xr3:uid="{8BA9C8D4-ACD3-4360-AA88-271CDEE25989}" name="Rank" dataDxfId="50">
      <calculatedColumnFormula>IF(Class_4[[#This Row],[Points]]="","",_xlfn.RANK.EQ(Class_4[[#This Row],[Points]],Class_4[Points],0))</calculatedColumnFormula>
    </tableColumn>
    <tableColumn id="2" xr3:uid="{C253657D-C624-4CD1-B300-83A13C3CF01D}" name="Student" dataDxfId="49"/>
    <tableColumn id="3" xr3:uid="{BD2C4A36-49B7-4326-8441-ED1B0A7AAB42}" name="Points" dataDxfId="48">
      <calculatedColumnFormula>IF(ISBLANK(Class_4[[#This Row],[Student]]), "", SUM(Class_4[[#This Row],[Enter If You Dare]:[Who Ate the Teacher''s Lunch?]]))</calculatedColumnFormula>
    </tableColumn>
    <tableColumn id="4" xr3:uid="{DB2E56E3-2108-45EA-AC40-9E34BED1968D}" name="Status" dataDxfId="47">
      <calculatedColumnFormula>IF(Class_4[[#This Row],[Points]]="","",IF(Class_4[[#This Row],[Points]]=MAX(Class_4[Points]),"🥇 LEADER",IF(Class_4[[#This Row],[Points]]=LARGE(Class_4[Points],2),"🥈 RUNNER-UP","")))</calculatedColumnFormula>
    </tableColumn>
    <tableColumn id="5" xr3:uid="{321AE789-8B4C-4321-84FC-CAEEE60A3487}" name="Attendance" dataDxfId="46">
      <calculatedColumnFormula array="1">SUMPRODUCT(--(Class_4[[#This Row],[Enter If You Dare]:[Who Ate the Teacher''s Lunch?]]&lt;&gt;""),--(Class_4[[#This Row],[Enter If You Dare]:[Who Ate the Teacher''s Lunch?]]&lt;&gt;0))</calculatedColumnFormula>
    </tableColumn>
    <tableColumn id="6" xr3:uid="{81C3627A-6192-4B30-9239-60B6405B811A}" name="Creativity" dataDxfId="45"/>
    <tableColumn id="7" xr3:uid="{F07406F5-AC23-47EE-9862-41B54FEAB645}" name="Persistence" dataDxfId="44"/>
    <tableColumn id="8" xr3:uid="{9B58986C-8FDA-443D-9D78-65E28840F023}" name="Encouragement" dataDxfId="43"/>
    <tableColumn id="9" xr3:uid="{6CE2E916-3719-42BA-85D3-A758A833C902}" name="Enter If You Dare" dataDxfId="42"/>
    <tableColumn id="10" xr3:uid="{8AB687AC-3FDF-4D25-A774-45978C12D99A}" name="Get Ready to Ride" dataDxfId="41"/>
    <tableColumn id="11" xr3:uid="{978AFA92-CE0E-4D77-92E1-859C241EF729}" name="Tangram Zoo" dataDxfId="40"/>
    <tableColumn id="12" xr3:uid="{380B93A4-7ED1-4C01-B3C0-551AD854BD70}" name="Play Dough Power Failure" dataDxfId="39"/>
    <tableColumn id="13" xr3:uid="{77CBB7C1-CCD9-48B9-8A75-7AA6D2D2D579}" name="Bag-Tag-Arama" dataDxfId="38"/>
    <tableColumn id="14" xr3:uid="{19A385D0-8F22-4D10-9164-E5E4FBAB60CF}" name="Chemistry Chaos" dataDxfId="37"/>
    <tableColumn id="15" xr3:uid="{4867647C-442A-4579-BF2F-188D955BEB9B}" name="Little Bit of Trouble" dataDxfId="36"/>
    <tableColumn id="16" xr3:uid="{E34CEDF9-E590-44B7-812A-F7210EDC2F9B}" name="Don't Bug Me" dataDxfId="35"/>
    <tableColumn id="17" xr3:uid="{79337BBA-F0AE-474A-A32B-6D9E7774A3B1}" name="Mystery Message" dataDxfId="34"/>
    <tableColumn id="18" xr3:uid="{9C6A7266-F771-49A4-85D1-97BBA13164EB}" name="Who Ate the Teacher's Lunch?" dataDxfId="33"/>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5F2D5A83-67D2-4A71-9C64-BFF1FB5ADF73}" name="Class_5" displayName="Class_5" ref="A4:R38" totalsRowShown="0" headerRowDxfId="32" headerRowBorderDxfId="31" tableBorderDxfId="30">
  <autoFilter ref="A4:R38" xr:uid="{0848249C-86B3-4F30-A9B6-61B45A650A56}"/>
  <sortState xmlns:xlrd2="http://schemas.microsoft.com/office/spreadsheetml/2017/richdata2" ref="A5:R38">
    <sortCondition ref="A4:A38"/>
  </sortState>
  <tableColumns count="18">
    <tableColumn id="1" xr3:uid="{4C3E5B22-5617-484F-A7FE-89703A0FDE8B}" name="Rank" dataDxfId="29">
      <calculatedColumnFormula>IF(Class_5[[#This Row],[Points]]="","",_xlfn.RANK.EQ(Class_5[[#This Row],[Points]],Class_5[Points],0))</calculatedColumnFormula>
    </tableColumn>
    <tableColumn id="2" xr3:uid="{DCE4EFE7-685A-4D08-8EBE-DA16E9189605}" name="Student" dataDxfId="28"/>
    <tableColumn id="3" xr3:uid="{2DFBAA28-3DD1-42C4-8FC9-FD7F87D62232}" name="Points" dataDxfId="27">
      <calculatedColumnFormula>IF(ISBLANK(Class_5[[#This Row],[Student]]), "", SUM(Class_5[[#This Row],[Enter If You Dare]:[Who Ate the Teacher''s Lunch?]]))</calculatedColumnFormula>
    </tableColumn>
    <tableColumn id="4" xr3:uid="{1D85B914-E3B7-4742-A7A7-A03B7AC69F24}" name="Status" dataDxfId="26">
      <calculatedColumnFormula>IF(Class_5[[#This Row],[Points]]="","",IF(Class_5[[#This Row],[Points]]=MAX(Class_5[Points]),"🥇 LEADER",IF(Class_5[[#This Row],[Points]]=LARGE(Class_5[Points],2),"🥈 RUNNER-UP","")))</calculatedColumnFormula>
    </tableColumn>
    <tableColumn id="5" xr3:uid="{B4BD7D68-DB47-4354-9113-4D8391F357B8}" name="Attendance" dataDxfId="25">
      <calculatedColumnFormula array="1">SUMPRODUCT(--(Class_5[[#This Row],[Enter If You Dare]:[Who Ate the Teacher''s Lunch?]]&lt;&gt;""),--(Class_5[[#This Row],[Enter If You Dare]:[Who Ate the Teacher''s Lunch?]]&lt;&gt;0))</calculatedColumnFormula>
    </tableColumn>
    <tableColumn id="6" xr3:uid="{45893102-920A-44E5-998B-F7F935C594E6}" name="Creativity" dataDxfId="24"/>
    <tableColumn id="7" xr3:uid="{6F114888-A918-4EA9-B879-D6118A55CDBC}" name="Persistence" dataDxfId="23"/>
    <tableColumn id="8" xr3:uid="{DBBB4132-ACD1-4C8B-A6CF-B098AFD72712}" name="Encouragement" dataDxfId="22"/>
    <tableColumn id="9" xr3:uid="{E15C3C76-76C1-4CFC-BD11-7FF8B960D5DD}" name="Enter If You Dare" dataDxfId="21"/>
    <tableColumn id="10" xr3:uid="{FBEC8E57-0879-44CB-8FE2-A25C61387A0B}" name="Get Ready to Ride" dataDxfId="20"/>
    <tableColumn id="11" xr3:uid="{5C41B312-88EC-49EC-A800-2D80D4AB8C10}" name="Tangram Zoo" dataDxfId="19"/>
    <tableColumn id="12" xr3:uid="{B8C02818-394E-4EC3-8B02-4EB017C85935}" name="Play Dough Power Failure" dataDxfId="18"/>
    <tableColumn id="13" xr3:uid="{0DD714E6-945C-454D-8E71-3208E5ADA969}" name="Bag-Tag-Arama" dataDxfId="17"/>
    <tableColumn id="14" xr3:uid="{12853BCA-BB5E-4CDE-91A5-2D5A06759933}" name="Chemistry Chaos" dataDxfId="16"/>
    <tableColumn id="15" xr3:uid="{834FE7EF-F37A-48E8-A4D1-D8BED4FA693F}" name="Little Bit of Trouble" dataDxfId="15"/>
    <tableColumn id="16" xr3:uid="{09D9DD1E-008F-4F54-B45A-A37F5003EE7A}" name="Don't Bug Me" dataDxfId="14"/>
    <tableColumn id="17" xr3:uid="{D28F825A-FAB1-4299-BA0B-60712B86D4EB}" name="Mystery Message" dataDxfId="13"/>
    <tableColumn id="18" xr3:uid="{377420A1-64C4-4913-B0E4-D4319003BE43}" name="Who Ate the Teacher's Lunch?" dataDxfId="12"/>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majorFont>
      <a:minorFont>
        <a:latin typeface="Calibri"/>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a:gradFill>
        <a:gradFill>
          <a:gsLst>
            <a:gs pos="0">
              <a:schemeClr val="phClr">
                <a:shade val="51000"/>
              </a:schemeClr>
            </a:gs>
            <a:gs pos="80000">
              <a:schemeClr val="phClr">
                <a:shade val="93000"/>
              </a:schemeClr>
            </a:gs>
            <a:gs pos="100000">
              <a:schemeClr val="phClr">
                <a:shade val="94000"/>
              </a:schemeClr>
            </a:gs>
          </a:gsLst>
          <a:lin ang="16200000" scaled="0"/>
          <a:tileRect/>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a:gradFill>
        <a:gradFill>
          <a:gsLst>
            <a:gs pos="0">
              <a:schemeClr val="phClr">
                <a:tint val="80000"/>
              </a:schemeClr>
            </a:gs>
            <a:gs pos="100000">
              <a:schemeClr val="phClr">
                <a:shade val="3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table" Target="../tables/table3.xml"/></Relationships>
</file>

<file path=xl/worksheets/_rels/sheet4.xml.rels><?xml version="1.0" encoding="UTF-8" standalone="yes"?>
<Relationships xmlns="http://schemas.openxmlformats.org/package/2006/relationships"><Relationship Id="rId1" Type="http://schemas.openxmlformats.org/officeDocument/2006/relationships/table" Target="../tables/table4.xml"/></Relationships>
</file>

<file path=xl/worksheets/_rels/sheet5.xml.rels><?xml version="1.0" encoding="UTF-8" standalone="yes"?>
<Relationships xmlns="http://schemas.openxmlformats.org/package/2006/relationships"><Relationship Id="rId1" Type="http://schemas.openxmlformats.org/officeDocument/2006/relationships/table" Target="../tables/table5.xml"/></Relationships>
</file>

<file path=xl/worksheets/_rels/sheet6.xml.rels><?xml version="1.0" encoding="UTF-8" standalone="yes"?>
<Relationships xmlns="http://schemas.openxmlformats.org/package/2006/relationships"><Relationship Id="rId1" Type="http://schemas.openxmlformats.org/officeDocument/2006/relationships/table" Target="../tables/table6.xml"/></Relationships>
</file>

<file path=xl/worksheets/_rels/sheet7.xml.rels><?xml version="1.0" encoding="UTF-8" standalone="yes"?>
<Relationships xmlns="http://schemas.openxmlformats.org/package/2006/relationships"><Relationship Id="rId1" Type="http://schemas.openxmlformats.org/officeDocument/2006/relationships/table" Target="../tables/table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2E7D32"/>
  </sheetPr>
  <dimension ref="A1:J15"/>
  <sheetViews>
    <sheetView tabSelected="1" zoomScaleNormal="100" workbookViewId="0">
      <selection activeCell="O13" sqref="O13"/>
    </sheetView>
  </sheetViews>
  <sheetFormatPr defaultColWidth="8.7265625" defaultRowHeight="14.5" x14ac:dyDescent="0.35"/>
  <cols>
    <col min="1" max="1" width="12" customWidth="1"/>
    <col min="2" max="2" width="22" customWidth="1"/>
    <col min="3" max="3" width="14" customWidth="1"/>
    <col min="4" max="5" width="28" customWidth="1"/>
    <col min="6" max="6" width="15.7265625" customWidth="1"/>
    <col min="7" max="7" width="16.7265625" customWidth="1"/>
    <col min="8" max="10" width="20.7265625" customWidth="1"/>
  </cols>
  <sheetData>
    <row r="1" spans="1:10" ht="45" customHeight="1" x14ac:dyDescent="0.35">
      <c r="A1" s="53" t="s">
        <v>0</v>
      </c>
      <c r="B1" s="53"/>
      <c r="C1" s="53"/>
      <c r="D1" s="53"/>
      <c r="E1" s="53"/>
      <c r="F1" s="53"/>
      <c r="G1" s="53"/>
      <c r="H1" s="53"/>
      <c r="I1" s="53"/>
      <c r="J1" s="53"/>
    </row>
    <row r="2" spans="1:10" ht="27.75" customHeight="1" x14ac:dyDescent="0.35">
      <c r="A2" s="54" t="s">
        <v>1</v>
      </c>
      <c r="B2" s="54"/>
      <c r="C2" s="54"/>
      <c r="D2" s="54"/>
      <c r="E2" s="54"/>
      <c r="F2" s="54"/>
      <c r="G2" s="54"/>
      <c r="H2" s="54"/>
      <c r="I2" s="54"/>
      <c r="J2" s="54"/>
    </row>
    <row r="3" spans="1:10" ht="9.75" customHeight="1" x14ac:dyDescent="0.35"/>
    <row r="4" spans="1:10" ht="27.75" customHeight="1" thickBot="1" x14ac:dyDescent="0.4">
      <c r="A4" s="27" t="s">
        <v>14</v>
      </c>
      <c r="B4" s="7" t="s">
        <v>2</v>
      </c>
      <c r="C4" s="7" t="s">
        <v>3</v>
      </c>
      <c r="D4" s="7" t="s">
        <v>4</v>
      </c>
      <c r="E4" s="45" t="s">
        <v>5</v>
      </c>
      <c r="F4" s="7" t="s">
        <v>6</v>
      </c>
      <c r="G4" s="7" t="s">
        <v>53</v>
      </c>
      <c r="H4" s="12" t="s">
        <v>26</v>
      </c>
      <c r="I4" s="12" t="s">
        <v>27</v>
      </c>
      <c r="J4" s="12" t="s">
        <v>28</v>
      </c>
    </row>
    <row r="5" spans="1:10" ht="27.75" customHeight="1" thickBot="1" x14ac:dyDescent="0.4">
      <c r="A5" s="2">
        <v>1</v>
      </c>
      <c r="B5" s="25" t="s">
        <v>45</v>
      </c>
      <c r="C5" s="3">
        <f>Example!C41</f>
        <v>9</v>
      </c>
      <c r="D5" s="49" t="str">
        <f>Example!C44</f>
        <v>Example Student 1 (17 pts)</v>
      </c>
      <c r="E5" s="48" t="str">
        <f>Example!C45</f>
        <v>Example Student 7 (14 pts)</v>
      </c>
      <c r="F5" s="33">
        <f>Example!C40</f>
        <v>95</v>
      </c>
      <c r="G5" s="42">
        <f>IF(OR(Summary[[#This Row],[Students]]="",Summary[[#This Row],[Students]]=0,Summary[[#This Row],[Total Pts]]=""),"",Summary[[#This Row],[Total Pts]]/Summary[[#This Row],[Students]])</f>
        <v>10.555555555555555</v>
      </c>
      <c r="H5" s="43" t="str">
        <f>Example!C46</f>
        <v>Example Student 9</v>
      </c>
      <c r="I5" s="43" t="str">
        <f>Example!C47</f>
        <v>Example Student 6</v>
      </c>
      <c r="J5" s="43" t="str">
        <f>Example!C48</f>
        <v>Example Student 3</v>
      </c>
    </row>
    <row r="6" spans="1:10" ht="27.75" customHeight="1" thickBot="1" x14ac:dyDescent="0.4">
      <c r="A6" s="4">
        <v>2</v>
      </c>
      <c r="B6" s="25" t="s">
        <v>31</v>
      </c>
      <c r="C6" s="5">
        <f>'Class 1'!C41</f>
        <v>0</v>
      </c>
      <c r="D6" s="44" t="str">
        <f>'Class 1'!C44</f>
        <v/>
      </c>
      <c r="E6" s="46" t="str">
        <f>'Class 1'!C45</f>
        <v/>
      </c>
      <c r="F6" s="41">
        <f>'Class 1'!C40</f>
        <v>0</v>
      </c>
      <c r="G6" s="50" t="str">
        <f>IF(OR(Summary[[#This Row],[Students]]="",Summary[[#This Row],[Students]]=0,Summary[[#This Row],[Total Pts]]=""),"",Summary[[#This Row],[Total Pts]]/Summary[[#This Row],[Students]])</f>
        <v/>
      </c>
      <c r="H6" s="43" t="str">
        <f>'Class 1'!C46</f>
        <v/>
      </c>
      <c r="I6" s="43" t="str">
        <f>'Class 1'!C47</f>
        <v/>
      </c>
      <c r="J6" s="43" t="str">
        <f>'Class 1'!C48</f>
        <v/>
      </c>
    </row>
    <row r="7" spans="1:10" ht="27.75" customHeight="1" thickBot="1" x14ac:dyDescent="0.4">
      <c r="A7" s="2">
        <v>3</v>
      </c>
      <c r="B7" s="25" t="s">
        <v>32</v>
      </c>
      <c r="C7" s="3">
        <f>'Class 2'!C41</f>
        <v>0</v>
      </c>
      <c r="D7" s="44" t="str">
        <f>'Class 2'!C44</f>
        <v/>
      </c>
      <c r="E7" s="47" t="str">
        <f>'Class 2'!C45</f>
        <v/>
      </c>
      <c r="F7" s="41">
        <f>'Class 2'!C40</f>
        <v>0</v>
      </c>
      <c r="G7" s="50" t="str">
        <f>IF(OR(Summary[[#This Row],[Students]]="",Summary[[#This Row],[Students]]=0,Summary[[#This Row],[Total Pts]]=""),"",Summary[[#This Row],[Total Pts]]/Summary[[#This Row],[Students]])</f>
        <v/>
      </c>
      <c r="H7" s="43" t="str">
        <f>'Class 2'!C46</f>
        <v/>
      </c>
      <c r="I7" s="43" t="str">
        <f>'Class 2'!C47</f>
        <v/>
      </c>
      <c r="J7" s="43" t="str">
        <f>'Class 2'!C48</f>
        <v/>
      </c>
    </row>
    <row r="8" spans="1:10" ht="27.75" customHeight="1" thickBot="1" x14ac:dyDescent="0.4">
      <c r="A8" s="4">
        <v>4</v>
      </c>
      <c r="B8" s="25" t="s">
        <v>33</v>
      </c>
      <c r="C8" s="5">
        <f>'Class 3'!C41</f>
        <v>0</v>
      </c>
      <c r="D8" s="44" t="str">
        <f>'Class 3'!C44</f>
        <v/>
      </c>
      <c r="E8" s="47" t="str">
        <f>'Class 3'!C45</f>
        <v/>
      </c>
      <c r="F8" s="41">
        <f>'Class 3'!C40</f>
        <v>0</v>
      </c>
      <c r="G8" s="51" t="str">
        <f>IF(OR(Summary[[#This Row],[Students]]="",Summary[[#This Row],[Students]]=0,Summary[[#This Row],[Total Pts]]=""),"",Summary[[#This Row],[Total Pts]]/Summary[[#This Row],[Students]])</f>
        <v/>
      </c>
      <c r="H8" s="43" t="str">
        <f>'Class 3'!C46</f>
        <v/>
      </c>
      <c r="I8" s="43" t="str">
        <f>'Class 3'!C47</f>
        <v/>
      </c>
      <c r="J8" s="43" t="str">
        <f>'Class 3'!C48</f>
        <v/>
      </c>
    </row>
    <row r="9" spans="1:10" ht="27.75" customHeight="1" thickBot="1" x14ac:dyDescent="0.4">
      <c r="A9" s="4">
        <v>5</v>
      </c>
      <c r="B9" s="25" t="s">
        <v>34</v>
      </c>
      <c r="C9" s="3">
        <f>'Class 4'!C41</f>
        <v>0</v>
      </c>
      <c r="D9" s="44" t="str">
        <f>'Class 4'!C44</f>
        <v/>
      </c>
      <c r="E9" s="47" t="str">
        <f>'Class 4'!C45</f>
        <v/>
      </c>
      <c r="F9" s="41">
        <f>'Class 4'!C40</f>
        <v>0</v>
      </c>
      <c r="G9" s="50" t="str">
        <f>IF(OR(Summary[[#This Row],[Students]]="",Summary[[#This Row],[Students]]=0,Summary[[#This Row],[Total Pts]]=""),"",Summary[[#This Row],[Total Pts]]/Summary[[#This Row],[Students]])</f>
        <v/>
      </c>
      <c r="H9" s="43" t="str">
        <f>'Class 4'!C46</f>
        <v/>
      </c>
      <c r="I9" s="43" t="str">
        <f>'Class 4'!C47</f>
        <v/>
      </c>
      <c r="J9" s="43" t="str">
        <f>'Class 4'!C48</f>
        <v/>
      </c>
    </row>
    <row r="10" spans="1:10" ht="27.75" customHeight="1" thickBot="1" x14ac:dyDescent="0.4">
      <c r="A10" s="4">
        <v>6</v>
      </c>
      <c r="B10" s="25" t="s">
        <v>46</v>
      </c>
      <c r="C10" s="3">
        <f>'Class 5'!C41</f>
        <v>0</v>
      </c>
      <c r="D10" s="44" t="str">
        <f>'Class 5'!C44</f>
        <v/>
      </c>
      <c r="E10" s="47" t="str">
        <f>'Class 5'!C45</f>
        <v/>
      </c>
      <c r="F10" s="41">
        <f>'Class 5'!C40</f>
        <v>0</v>
      </c>
      <c r="G10" s="50" t="str">
        <f>IF(OR(Summary[[#This Row],[Students]]="",Summary[[#This Row],[Students]]=0,Summary[[#This Row],[Total Pts]]=""),"",Summary[[#This Row],[Total Pts]]/Summary[[#This Row],[Students]])</f>
        <v/>
      </c>
      <c r="H10" s="43" t="str">
        <f>'Class 5'!C46</f>
        <v/>
      </c>
      <c r="I10" s="43" t="str">
        <f>'Class 5'!C47</f>
        <v/>
      </c>
      <c r="J10" s="43" t="str">
        <f>'Class 5'!C48</f>
        <v/>
      </c>
    </row>
    <row r="12" spans="1:10" ht="31.5" customHeight="1" x14ac:dyDescent="0.35">
      <c r="A12" s="52" t="s">
        <v>51</v>
      </c>
      <c r="B12" s="52"/>
      <c r="C12" s="52"/>
      <c r="D12" s="6"/>
      <c r="E12" s="6"/>
      <c r="F12" s="1">
        <f>SUM(F5:F10)</f>
        <v>95</v>
      </c>
      <c r="G12" s="1"/>
      <c r="H12" s="1"/>
      <c r="I12" s="1"/>
      <c r="J12" s="1"/>
    </row>
    <row r="13" spans="1:10" ht="31.5" customHeight="1" x14ac:dyDescent="0.35">
      <c r="A13" s="1"/>
      <c r="B13" s="1" t="s">
        <v>52</v>
      </c>
      <c r="C13" s="1"/>
      <c r="D13" s="6"/>
      <c r="E13" s="6"/>
      <c r="F13" s="30">
        <f>F12/F14</f>
        <v>10.555555555555555</v>
      </c>
      <c r="G13" s="30"/>
      <c r="H13" s="1"/>
      <c r="I13" s="1"/>
      <c r="J13" s="1"/>
    </row>
    <row r="14" spans="1:10" ht="31.5" customHeight="1" x14ac:dyDescent="0.35">
      <c r="A14" s="1"/>
      <c r="B14" s="39" t="s">
        <v>35</v>
      </c>
      <c r="C14" s="1"/>
      <c r="D14" s="6"/>
      <c r="E14" s="6"/>
      <c r="F14" s="40">
        <f>SUM(Summary[Students])</f>
        <v>9</v>
      </c>
      <c r="G14" s="40"/>
      <c r="H14" s="1"/>
      <c r="I14" s="1"/>
      <c r="J14" s="1"/>
    </row>
    <row r="15" spans="1:10" x14ac:dyDescent="0.35">
      <c r="C15" s="28"/>
    </row>
  </sheetData>
  <mergeCells count="3">
    <mergeCell ref="A12:C12"/>
    <mergeCell ref="A1:J1"/>
    <mergeCell ref="A2:J2"/>
  </mergeCells>
  <phoneticPr fontId="13" type="noConversion"/>
  <pageMargins left="0.75" right="0.75" top="1" bottom="1" header="0.511811023622047" footer="0.511811023622047"/>
  <pageSetup paperSize="9" orientation="portrait" horizontalDpi="300" verticalDpi="300"/>
  <drawing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2C5F8A"/>
  </sheetPr>
  <dimension ref="A1:R48"/>
  <sheetViews>
    <sheetView zoomScale="115" zoomScaleNormal="115" workbookViewId="0">
      <selection activeCell="B5" sqref="B5"/>
    </sheetView>
  </sheetViews>
  <sheetFormatPr defaultColWidth="8.7265625" defaultRowHeight="14.5" x14ac:dyDescent="0.35"/>
  <cols>
    <col min="1" max="1" width="10.7265625" bestFit="1" customWidth="1"/>
    <col min="2" max="2" width="28" customWidth="1"/>
    <col min="3" max="3" width="19.453125" customWidth="1"/>
    <col min="4" max="4" width="18" bestFit="1" customWidth="1"/>
    <col min="5" max="5" width="18" customWidth="1"/>
    <col min="6" max="8" width="18.7265625" customWidth="1"/>
    <col min="9" max="18" width="11.7265625" customWidth="1"/>
  </cols>
  <sheetData>
    <row r="1" spans="1:18" ht="39.75" customHeight="1" x14ac:dyDescent="0.35">
      <c r="A1" s="57" t="s">
        <v>0</v>
      </c>
      <c r="B1" s="57"/>
      <c r="C1" s="57"/>
      <c r="D1" s="57"/>
      <c r="E1" s="57"/>
      <c r="F1" s="57"/>
      <c r="G1" s="57"/>
      <c r="H1" s="57"/>
      <c r="I1" s="57"/>
      <c r="J1" s="57"/>
      <c r="K1" s="57"/>
      <c r="L1" s="57"/>
      <c r="M1" s="57"/>
      <c r="N1" s="57"/>
      <c r="O1" s="57"/>
      <c r="P1" s="57"/>
      <c r="Q1" s="57"/>
      <c r="R1" s="57"/>
    </row>
    <row r="2" spans="1:18" ht="24.75" customHeight="1" x14ac:dyDescent="0.35">
      <c r="A2" s="58" t="s">
        <v>29</v>
      </c>
      <c r="B2" s="58"/>
      <c r="C2" s="58"/>
      <c r="D2" s="58"/>
      <c r="E2" s="58"/>
      <c r="F2" s="58"/>
      <c r="G2" s="58"/>
      <c r="H2" s="58"/>
      <c r="I2" s="58"/>
      <c r="J2" s="58"/>
      <c r="K2" s="58"/>
      <c r="L2" s="58"/>
      <c r="M2" s="58"/>
      <c r="N2" s="58"/>
      <c r="O2" s="58"/>
      <c r="P2" s="58"/>
      <c r="Q2" s="58"/>
      <c r="R2" s="58"/>
    </row>
    <row r="3" spans="1:18" ht="7.5" customHeight="1" x14ac:dyDescent="0.35"/>
    <row r="4" spans="1:18" s="9" customFormat="1" ht="45" customHeight="1" x14ac:dyDescent="0.35">
      <c r="A4" s="10" t="s">
        <v>7</v>
      </c>
      <c r="B4" s="10" t="s">
        <v>8</v>
      </c>
      <c r="C4" s="10" t="s">
        <v>9</v>
      </c>
      <c r="D4" s="10" t="s">
        <v>10</v>
      </c>
      <c r="E4" s="10" t="s">
        <v>25</v>
      </c>
      <c r="F4" s="12" t="s">
        <v>26</v>
      </c>
      <c r="G4" s="12" t="s">
        <v>27</v>
      </c>
      <c r="H4" s="12" t="s">
        <v>28</v>
      </c>
      <c r="I4" s="8" t="s">
        <v>15</v>
      </c>
      <c r="J4" s="8" t="s">
        <v>24</v>
      </c>
      <c r="K4" s="8" t="s">
        <v>16</v>
      </c>
      <c r="L4" s="8" t="s">
        <v>17</v>
      </c>
      <c r="M4" s="8" t="s">
        <v>18</v>
      </c>
      <c r="N4" s="8" t="s">
        <v>19</v>
      </c>
      <c r="O4" s="8" t="s">
        <v>20</v>
      </c>
      <c r="P4" s="8" t="s">
        <v>21</v>
      </c>
      <c r="Q4" s="8" t="s">
        <v>22</v>
      </c>
      <c r="R4" s="8" t="s">
        <v>23</v>
      </c>
    </row>
    <row r="5" spans="1:18" ht="24" customHeight="1" x14ac:dyDescent="0.35">
      <c r="A5" s="4">
        <f>IF(ExampleClass[[#This Row],[Points]]="","",_xlfn.RANK.EQ(ExampleClass[[#This Row],[Points]],ExampleClass[Points],0))</f>
        <v>1</v>
      </c>
      <c r="B5" s="14" t="s">
        <v>36</v>
      </c>
      <c r="C5" s="29">
        <f>IF(ISBLANK(ExampleClass[[#This Row],[Student]]), "", SUM(ExampleClass[[#This Row],[Enter If You Dare]:[Who Ate the Teacher''s Lunch?]]))</f>
        <v>17</v>
      </c>
      <c r="D5" s="3" t="str">
        <f>IF(ExampleClass[[#This Row],[Points]]="","",IF(ExampleClass[[#This Row],[Points]]=MAX(ExampleClass[Points]),"🥇 LEADER",IF(ExampleClass[[#This Row],[Points]]=LARGE(ExampleClass[Points],2),"🥈 RUNNER-UP","")))</f>
        <v>🥇 LEADER</v>
      </c>
      <c r="E5" s="11" cm="1">
        <f t="array" ref="E5">SUMPRODUCT(--(ExampleClass[[#This Row],[Enter If You Dare]:[Who Ate the Teacher''s Lunch?]]&lt;&gt;""),--(ExampleClass[[#This Row],[Enter If You Dare]:[Who Ate the Teacher''s Lunch?]]&lt;&gt;0))</f>
        <v>10</v>
      </c>
      <c r="F5" s="17">
        <v>2</v>
      </c>
      <c r="G5" s="18"/>
      <c r="H5" s="18">
        <v>1</v>
      </c>
      <c r="I5" s="18">
        <v>3</v>
      </c>
      <c r="J5" s="18">
        <v>1</v>
      </c>
      <c r="K5" s="18">
        <v>2</v>
      </c>
      <c r="L5" s="18">
        <v>1</v>
      </c>
      <c r="M5" s="18">
        <v>1</v>
      </c>
      <c r="N5" s="18">
        <v>1</v>
      </c>
      <c r="O5" s="18">
        <v>1</v>
      </c>
      <c r="P5" s="18">
        <v>2</v>
      </c>
      <c r="Q5" s="18">
        <v>2</v>
      </c>
      <c r="R5" s="18">
        <v>3</v>
      </c>
    </row>
    <row r="6" spans="1:18" ht="24" customHeight="1" x14ac:dyDescent="0.35">
      <c r="A6" s="4">
        <f>IF(ExampleClass[[#This Row],[Points]]="","",_xlfn.RANK.EQ(ExampleClass[[#This Row],[Points]],ExampleClass[Points],0))</f>
        <v>6</v>
      </c>
      <c r="B6" s="14" t="s">
        <v>37</v>
      </c>
      <c r="C6" s="29">
        <f>IF(ISBLANK(ExampleClass[[#This Row],[Student]]), "", SUM(ExampleClass[[#This Row],[Enter If You Dare]:[Who Ate the Teacher''s Lunch?]]))</f>
        <v>9</v>
      </c>
      <c r="D6" s="3" t="str">
        <f>IF(ExampleClass[[#This Row],[Points]]="","",IF(ExampleClass[[#This Row],[Points]]=MAX(ExampleClass[Points]),"🥇 LEADER",IF(ExampleClass[[#This Row],[Points]]=LARGE(ExampleClass[Points],2),"🥈 RUNNER-UP","")))</f>
        <v/>
      </c>
      <c r="E6" s="11" cm="1">
        <f t="array" ref="E6">SUMPRODUCT(--(ExampleClass[[#This Row],[Enter If You Dare]:[Who Ate the Teacher''s Lunch?]]&lt;&gt;""),--(ExampleClass[[#This Row],[Enter If You Dare]:[Who Ate the Teacher''s Lunch?]]&lt;&gt;0))</f>
        <v>8</v>
      </c>
      <c r="F6" s="19"/>
      <c r="G6" s="20">
        <v>1</v>
      </c>
      <c r="H6" s="20"/>
      <c r="I6" s="20">
        <v>2</v>
      </c>
      <c r="J6" s="20">
        <v>1</v>
      </c>
      <c r="K6" s="20">
        <v>1</v>
      </c>
      <c r="L6" s="20">
        <v>0</v>
      </c>
      <c r="M6" s="20">
        <v>1</v>
      </c>
      <c r="N6" s="20">
        <v>1</v>
      </c>
      <c r="O6" s="20">
        <v>1</v>
      </c>
      <c r="P6" s="20">
        <v>0</v>
      </c>
      <c r="Q6" s="20">
        <v>1</v>
      </c>
      <c r="R6" s="20">
        <v>1</v>
      </c>
    </row>
    <row r="7" spans="1:18" ht="24" customHeight="1" x14ac:dyDescent="0.35">
      <c r="A7" s="4">
        <f>IF(ExampleClass[[#This Row],[Points]]="","",_xlfn.RANK.EQ(ExampleClass[[#This Row],[Points]],ExampleClass[Points],0))</f>
        <v>6</v>
      </c>
      <c r="B7" s="14" t="s">
        <v>38</v>
      </c>
      <c r="C7" s="29">
        <f>IF(ISBLANK(ExampleClass[[#This Row],[Student]]), "", SUM(ExampleClass[[#This Row],[Enter If You Dare]:[Who Ate the Teacher''s Lunch?]]))</f>
        <v>9</v>
      </c>
      <c r="D7" s="3" t="str">
        <f>IF(ExampleClass[[#This Row],[Points]]="","",IF(ExampleClass[[#This Row],[Points]]=MAX(ExampleClass[Points]),"🥇 LEADER",IF(ExampleClass[[#This Row],[Points]]=LARGE(ExampleClass[Points],2),"🥈 RUNNER-UP","")))</f>
        <v/>
      </c>
      <c r="E7" s="11" cm="1">
        <f t="array" ref="E7">SUMPRODUCT(--(ExampleClass[[#This Row],[Enter If You Dare]:[Who Ate the Teacher''s Lunch?]]&lt;&gt;""),--(ExampleClass[[#This Row],[Enter If You Dare]:[Who Ate the Teacher''s Lunch?]]&lt;&gt;0))</f>
        <v>7</v>
      </c>
      <c r="F7" s="19"/>
      <c r="G7" s="20"/>
      <c r="H7" s="20">
        <v>4</v>
      </c>
      <c r="I7" s="20">
        <v>1</v>
      </c>
      <c r="J7" s="20">
        <v>0</v>
      </c>
      <c r="K7" s="20">
        <v>1</v>
      </c>
      <c r="L7" s="20">
        <v>0</v>
      </c>
      <c r="M7" s="20">
        <v>1</v>
      </c>
      <c r="N7" s="20">
        <v>0</v>
      </c>
      <c r="O7" s="20">
        <v>1</v>
      </c>
      <c r="P7" s="20">
        <v>3</v>
      </c>
      <c r="Q7" s="20">
        <v>1</v>
      </c>
      <c r="R7" s="20">
        <v>1</v>
      </c>
    </row>
    <row r="8" spans="1:18" ht="24" customHeight="1" x14ac:dyDescent="0.35">
      <c r="A8" s="4">
        <f>IF(ExampleClass[[#This Row],[Points]]="","",_xlfn.RANK.EQ(ExampleClass[[#This Row],[Points]],ExampleClass[Points],0))</f>
        <v>3</v>
      </c>
      <c r="B8" s="14" t="s">
        <v>39</v>
      </c>
      <c r="C8" s="29">
        <f>IF(ISBLANK(ExampleClass[[#This Row],[Student]]), "", SUM(ExampleClass[[#This Row],[Enter If You Dare]:[Who Ate the Teacher''s Lunch?]]))</f>
        <v>12</v>
      </c>
      <c r="D8" s="3" t="str">
        <f>IF(ExampleClass[[#This Row],[Points]]="","",IF(ExampleClass[[#This Row],[Points]]=MAX(ExampleClass[Points]),"🥇 LEADER",IF(ExampleClass[[#This Row],[Points]]=LARGE(ExampleClass[Points],2),"🥈 RUNNER-UP","")))</f>
        <v/>
      </c>
      <c r="E8" s="11" cm="1">
        <f t="array" ref="E8">SUMPRODUCT(--(ExampleClass[[#This Row],[Enter If You Dare]:[Who Ate the Teacher''s Lunch?]]&lt;&gt;""),--(ExampleClass[[#This Row],[Enter If You Dare]:[Who Ate the Teacher''s Lunch?]]&lt;&gt;0))</f>
        <v>9</v>
      </c>
      <c r="F8" s="19">
        <v>1</v>
      </c>
      <c r="G8" s="20"/>
      <c r="H8" s="20"/>
      <c r="I8" s="20">
        <v>1</v>
      </c>
      <c r="J8" s="20">
        <v>3</v>
      </c>
      <c r="K8" s="20">
        <v>1</v>
      </c>
      <c r="L8" s="20">
        <v>1</v>
      </c>
      <c r="M8" s="20">
        <v>2</v>
      </c>
      <c r="N8" s="20">
        <v>0</v>
      </c>
      <c r="O8" s="20">
        <v>1</v>
      </c>
      <c r="P8" s="20">
        <v>1</v>
      </c>
      <c r="Q8" s="20">
        <v>1</v>
      </c>
      <c r="R8" s="20">
        <v>1</v>
      </c>
    </row>
    <row r="9" spans="1:18" ht="24" customHeight="1" x14ac:dyDescent="0.35">
      <c r="A9" s="4">
        <f>IF(ExampleClass[[#This Row],[Points]]="","",_xlfn.RANK.EQ(ExampleClass[[#This Row],[Points]],ExampleClass[Points],0))</f>
        <v>4</v>
      </c>
      <c r="B9" s="14" t="s">
        <v>40</v>
      </c>
      <c r="C9" s="29">
        <f>IF(ISBLANK(ExampleClass[[#This Row],[Student]]), "", SUM(ExampleClass[[#This Row],[Enter If You Dare]:[Who Ate the Teacher''s Lunch?]]))</f>
        <v>10</v>
      </c>
      <c r="D9" s="3" t="str">
        <f>IF(ExampleClass[[#This Row],[Points]]="","",IF(ExampleClass[[#This Row],[Points]]=MAX(ExampleClass[Points]),"🥇 LEADER",IF(ExampleClass[[#This Row],[Points]]=LARGE(ExampleClass[Points],2),"🥈 RUNNER-UP","")))</f>
        <v/>
      </c>
      <c r="E9" s="11" cm="1">
        <f t="array" ref="E9">SUMPRODUCT(--(ExampleClass[[#This Row],[Enter If You Dare]:[Who Ate the Teacher''s Lunch?]]&lt;&gt;""),--(ExampleClass[[#This Row],[Enter If You Dare]:[Who Ate the Teacher''s Lunch?]]&lt;&gt;0))</f>
        <v>7</v>
      </c>
      <c r="F9" s="19"/>
      <c r="G9" s="20">
        <v>1</v>
      </c>
      <c r="H9" s="20"/>
      <c r="I9" s="20">
        <v>1</v>
      </c>
      <c r="J9" s="20">
        <v>1</v>
      </c>
      <c r="K9" s="20">
        <v>1</v>
      </c>
      <c r="L9" s="20">
        <v>0</v>
      </c>
      <c r="M9" s="20">
        <v>0</v>
      </c>
      <c r="N9" s="20">
        <v>2</v>
      </c>
      <c r="O9" s="20">
        <v>3</v>
      </c>
      <c r="P9" s="20">
        <v>1</v>
      </c>
      <c r="Q9" s="20">
        <v>1</v>
      </c>
      <c r="R9" s="20">
        <v>0</v>
      </c>
    </row>
    <row r="10" spans="1:18" ht="24" customHeight="1" x14ac:dyDescent="0.35">
      <c r="A10" s="4">
        <f>IF(ExampleClass[[#This Row],[Points]]="","",_xlfn.RANK.EQ(ExampleClass[[#This Row],[Points]],ExampleClass[Points],0))</f>
        <v>9</v>
      </c>
      <c r="B10" s="14" t="s">
        <v>41</v>
      </c>
      <c r="C10" s="29">
        <f>IF(ISBLANK(ExampleClass[[#This Row],[Student]]), "", SUM(ExampleClass[[#This Row],[Enter If You Dare]:[Who Ate the Teacher''s Lunch?]]))</f>
        <v>6</v>
      </c>
      <c r="D10" s="3" t="str">
        <f>IF(ExampleClass[[#This Row],[Points]]="","",IF(ExampleClass[[#This Row],[Points]]=MAX(ExampleClass[Points]),"🥇 LEADER",IF(ExampleClass[[#This Row],[Points]]=LARGE(ExampleClass[Points],2),"🥈 RUNNER-UP","")))</f>
        <v/>
      </c>
      <c r="E10" s="11" cm="1">
        <f t="array" ref="E10">SUMPRODUCT(--(ExampleClass[[#This Row],[Enter If You Dare]:[Who Ate the Teacher''s Lunch?]]&lt;&gt;""),--(ExampleClass[[#This Row],[Enter If You Dare]:[Who Ate the Teacher''s Lunch?]]&lt;&gt;0))</f>
        <v>5</v>
      </c>
      <c r="F10" s="19"/>
      <c r="G10" s="20">
        <v>3</v>
      </c>
      <c r="H10" s="20">
        <v>2</v>
      </c>
      <c r="I10" s="20">
        <v>0</v>
      </c>
      <c r="J10" s="20">
        <v>0</v>
      </c>
      <c r="K10" s="20">
        <v>0</v>
      </c>
      <c r="L10" s="20">
        <v>1</v>
      </c>
      <c r="M10" s="20">
        <v>1</v>
      </c>
      <c r="N10" s="20">
        <v>0</v>
      </c>
      <c r="O10" s="20">
        <v>2</v>
      </c>
      <c r="P10" s="20">
        <v>1</v>
      </c>
      <c r="Q10" s="20">
        <v>0</v>
      </c>
      <c r="R10" s="20">
        <v>1</v>
      </c>
    </row>
    <row r="11" spans="1:18" ht="24" customHeight="1" x14ac:dyDescent="0.35">
      <c r="A11" s="4">
        <f>IF(ExampleClass[[#This Row],[Points]]="","",_xlfn.RANK.EQ(ExampleClass[[#This Row],[Points]],ExampleClass[Points],0))</f>
        <v>2</v>
      </c>
      <c r="B11" s="14" t="s">
        <v>42</v>
      </c>
      <c r="C11" s="29">
        <f>IF(ISBLANK(ExampleClass[[#This Row],[Student]]), "", SUM(ExampleClass[[#This Row],[Enter If You Dare]:[Who Ate the Teacher''s Lunch?]]))</f>
        <v>14</v>
      </c>
      <c r="D11" s="3" t="str">
        <f>IF(ExampleClass[[#This Row],[Points]]="","",IF(ExampleClass[[#This Row],[Points]]=MAX(ExampleClass[Points]),"🥇 LEADER",IF(ExampleClass[[#This Row],[Points]]=LARGE(ExampleClass[Points],2),"🥈 RUNNER-UP","")))</f>
        <v>🥈 RUNNER-UP</v>
      </c>
      <c r="E11" s="11" cm="1">
        <f t="array" ref="E11">SUMPRODUCT(--(ExampleClass[[#This Row],[Enter If You Dare]:[Who Ate the Teacher''s Lunch?]]&lt;&gt;""),--(ExampleClass[[#This Row],[Enter If You Dare]:[Who Ate the Teacher''s Lunch?]]&lt;&gt;0))</f>
        <v>9</v>
      </c>
      <c r="F11" s="19">
        <v>2</v>
      </c>
      <c r="G11" s="20"/>
      <c r="H11" s="20"/>
      <c r="I11" s="20">
        <v>1</v>
      </c>
      <c r="J11" s="20">
        <v>2</v>
      </c>
      <c r="K11" s="20">
        <v>3</v>
      </c>
      <c r="L11" s="20">
        <v>1</v>
      </c>
      <c r="M11" s="20">
        <v>3</v>
      </c>
      <c r="N11" s="20">
        <v>0</v>
      </c>
      <c r="O11" s="20">
        <v>1</v>
      </c>
      <c r="P11" s="20">
        <v>1</v>
      </c>
      <c r="Q11" s="20">
        <v>1</v>
      </c>
      <c r="R11" s="20">
        <v>1</v>
      </c>
    </row>
    <row r="12" spans="1:18" ht="24" customHeight="1" x14ac:dyDescent="0.35">
      <c r="A12" s="4">
        <f>IF(ExampleClass[[#This Row],[Points]]="","",_xlfn.RANK.EQ(ExampleClass[[#This Row],[Points]],ExampleClass[Points],0))</f>
        <v>8</v>
      </c>
      <c r="B12" s="14" t="s">
        <v>43</v>
      </c>
      <c r="C12" s="29">
        <f>IF(ISBLANK(ExampleClass[[#This Row],[Student]]), "", SUM(ExampleClass[[#This Row],[Enter If You Dare]:[Who Ate the Teacher''s Lunch?]]))</f>
        <v>8</v>
      </c>
      <c r="D12" s="3" t="str">
        <f>IF(ExampleClass[[#This Row],[Points]]="","",IF(ExampleClass[[#This Row],[Points]]=MAX(ExampleClass[Points]),"🥇 LEADER",IF(ExampleClass[[#This Row],[Points]]=LARGE(ExampleClass[Points],2),"🥈 RUNNER-UP","")))</f>
        <v/>
      </c>
      <c r="E12" s="11" cm="1">
        <f t="array" ref="E12">SUMPRODUCT(--(ExampleClass[[#This Row],[Enter If You Dare]:[Who Ate the Teacher''s Lunch?]]&lt;&gt;""),--(ExampleClass[[#This Row],[Enter If You Dare]:[Who Ate the Teacher''s Lunch?]]&lt;&gt;0))</f>
        <v>8</v>
      </c>
      <c r="F12" s="19"/>
      <c r="G12" s="20">
        <v>1</v>
      </c>
      <c r="H12" s="20">
        <v>1</v>
      </c>
      <c r="I12" s="20">
        <v>1</v>
      </c>
      <c r="J12" s="20">
        <v>1</v>
      </c>
      <c r="K12" s="20">
        <v>1</v>
      </c>
      <c r="L12" s="20">
        <v>0</v>
      </c>
      <c r="M12" s="20">
        <v>1</v>
      </c>
      <c r="N12" s="20">
        <v>1</v>
      </c>
      <c r="O12" s="20">
        <v>1</v>
      </c>
      <c r="P12" s="20">
        <v>0</v>
      </c>
      <c r="Q12" s="20">
        <v>1</v>
      </c>
      <c r="R12" s="20">
        <v>1</v>
      </c>
    </row>
    <row r="13" spans="1:18" ht="24" customHeight="1" x14ac:dyDescent="0.35">
      <c r="A13" s="4">
        <f>IF(ExampleClass[[#This Row],[Points]]="","",_xlfn.RANK.EQ(ExampleClass[[#This Row],[Points]],ExampleClass[Points],0))</f>
        <v>4</v>
      </c>
      <c r="B13" s="14" t="s">
        <v>44</v>
      </c>
      <c r="C13" s="29">
        <f>IF(ISBLANK(ExampleClass[[#This Row],[Student]]), "", SUM(ExampleClass[[#This Row],[Enter If You Dare]:[Who Ate the Teacher''s Lunch?]]))</f>
        <v>10</v>
      </c>
      <c r="D13" s="3" t="str">
        <f>IF(ExampleClass[[#This Row],[Points]]="","",IF(ExampleClass[[#This Row],[Points]]=MAX(ExampleClass[Points]),"🥇 LEADER",IF(ExampleClass[[#This Row],[Points]]=LARGE(ExampleClass[Points],2),"🥈 RUNNER-UP","")))</f>
        <v/>
      </c>
      <c r="E13" s="11" cm="1">
        <f t="array" ref="E13">SUMPRODUCT(--(ExampleClass[[#This Row],[Enter If You Dare]:[Who Ate the Teacher''s Lunch?]]&lt;&gt;""),--(ExampleClass[[#This Row],[Enter If You Dare]:[Who Ate the Teacher''s Lunch?]]&lt;&gt;0))</f>
        <v>10</v>
      </c>
      <c r="F13" s="19">
        <v>3</v>
      </c>
      <c r="G13" s="20">
        <v>1</v>
      </c>
      <c r="H13" s="20">
        <v>2</v>
      </c>
      <c r="I13" s="20">
        <v>1</v>
      </c>
      <c r="J13" s="20">
        <v>1</v>
      </c>
      <c r="K13" s="20">
        <v>1</v>
      </c>
      <c r="L13" s="20">
        <v>1</v>
      </c>
      <c r="M13" s="20">
        <v>1</v>
      </c>
      <c r="N13" s="20">
        <v>1</v>
      </c>
      <c r="O13" s="20">
        <v>1</v>
      </c>
      <c r="P13" s="20">
        <v>1</v>
      </c>
      <c r="Q13" s="20">
        <v>1</v>
      </c>
      <c r="R13" s="20">
        <v>1</v>
      </c>
    </row>
    <row r="14" spans="1:18" ht="24" customHeight="1" x14ac:dyDescent="0.35">
      <c r="A14" s="4" t="str">
        <f>IF(ExampleClass[[#This Row],[Points]]="","",_xlfn.RANK.EQ(ExampleClass[[#This Row],[Points]],ExampleClass[Points],0))</f>
        <v/>
      </c>
      <c r="B14" s="14"/>
      <c r="C14" s="29" t="str">
        <f>IF(ISBLANK(ExampleClass[[#This Row],[Student]]), "", SUM(ExampleClass[[#This Row],[Enter If You Dare]:[Who Ate the Teacher''s Lunch?]]))</f>
        <v/>
      </c>
      <c r="D14" s="3" t="str">
        <f>IF(ExampleClass[[#This Row],[Points]]="","",IF(ExampleClass[[#This Row],[Points]]=MAX(ExampleClass[Points]),"🥇 LEADER",IF(ExampleClass[[#This Row],[Points]]=LARGE(ExampleClass[Points],2),"🥈 RUNNER-UP","")))</f>
        <v/>
      </c>
      <c r="E14" s="11" cm="1">
        <f t="array" ref="E14">SUMPRODUCT(--(ExampleClass[[#This Row],[Enter If You Dare]:[Who Ate the Teacher''s Lunch?]]&lt;&gt;""),--(ExampleClass[[#This Row],[Enter If You Dare]:[Who Ate the Teacher''s Lunch?]]&lt;&gt;0))</f>
        <v>0</v>
      </c>
      <c r="F14" s="19"/>
      <c r="G14" s="20"/>
      <c r="H14" s="20"/>
      <c r="I14" s="20"/>
      <c r="J14" s="20"/>
      <c r="K14" s="20"/>
      <c r="L14" s="20"/>
      <c r="M14" s="20"/>
      <c r="N14" s="20"/>
      <c r="O14" s="20"/>
      <c r="P14" s="20"/>
      <c r="Q14" s="20"/>
      <c r="R14" s="20"/>
    </row>
    <row r="15" spans="1:18" ht="24" customHeight="1" x14ac:dyDescent="0.35">
      <c r="A15" s="4" t="str">
        <f>IF(ExampleClass[[#This Row],[Points]]="","",_xlfn.RANK.EQ(ExampleClass[[#This Row],[Points]],ExampleClass[Points],0))</f>
        <v/>
      </c>
      <c r="B15" s="14"/>
      <c r="C15" s="29" t="str">
        <f>IF(ISBLANK(ExampleClass[[#This Row],[Student]]), "", SUM(ExampleClass[[#This Row],[Enter If You Dare]:[Who Ate the Teacher''s Lunch?]]))</f>
        <v/>
      </c>
      <c r="D15" s="3" t="str">
        <f>IF(ExampleClass[[#This Row],[Points]]="","",IF(ExampleClass[[#This Row],[Points]]=MAX(ExampleClass[Points]),"🥇 LEADER",IF(ExampleClass[[#This Row],[Points]]=LARGE(ExampleClass[Points],2),"🥈 RUNNER-UP","")))</f>
        <v/>
      </c>
      <c r="E15" s="11" cm="1">
        <f t="array" ref="E15">SUMPRODUCT(--(ExampleClass[[#This Row],[Enter If You Dare]:[Who Ate the Teacher''s Lunch?]]&lt;&gt;""),--(ExampleClass[[#This Row],[Enter If You Dare]:[Who Ate the Teacher''s Lunch?]]&lt;&gt;0))</f>
        <v>0</v>
      </c>
      <c r="F15" s="19"/>
      <c r="G15" s="20"/>
      <c r="H15" s="20"/>
      <c r="I15" s="20"/>
      <c r="J15" s="20"/>
      <c r="K15" s="20"/>
      <c r="L15" s="20"/>
      <c r="M15" s="20"/>
      <c r="N15" s="20"/>
      <c r="O15" s="20"/>
      <c r="P15" s="20"/>
      <c r="Q15" s="20"/>
      <c r="R15" s="20"/>
    </row>
    <row r="16" spans="1:18" ht="24" customHeight="1" x14ac:dyDescent="0.35">
      <c r="A16" s="4" t="str">
        <f>IF(ExampleClass[[#This Row],[Points]]="","",_xlfn.RANK.EQ(ExampleClass[[#This Row],[Points]],ExampleClass[Points],0))</f>
        <v/>
      </c>
      <c r="B16" s="14"/>
      <c r="C16" s="29" t="str">
        <f>IF(ISBLANK(ExampleClass[[#This Row],[Student]]), "", SUM(ExampleClass[[#This Row],[Enter If You Dare]:[Who Ate the Teacher''s Lunch?]]))</f>
        <v/>
      </c>
      <c r="D16" s="3" t="str">
        <f>IF(ExampleClass[[#This Row],[Points]]="","",IF(ExampleClass[[#This Row],[Points]]=MAX(ExampleClass[Points]),"🥇 LEADER",IF(ExampleClass[[#This Row],[Points]]=LARGE(ExampleClass[Points],2),"🥈 RUNNER-UP","")))</f>
        <v/>
      </c>
      <c r="E16" s="11" cm="1">
        <f t="array" ref="E16">SUMPRODUCT(--(ExampleClass[[#This Row],[Enter If You Dare]:[Who Ate the Teacher''s Lunch?]]&lt;&gt;""),--(ExampleClass[[#This Row],[Enter If You Dare]:[Who Ate the Teacher''s Lunch?]]&lt;&gt;0))</f>
        <v>0</v>
      </c>
      <c r="F16" s="19"/>
      <c r="G16" s="20"/>
      <c r="H16" s="20"/>
      <c r="I16" s="20"/>
      <c r="J16" s="20"/>
      <c r="K16" s="20"/>
      <c r="L16" s="20"/>
      <c r="M16" s="20"/>
      <c r="N16" s="20"/>
      <c r="O16" s="20"/>
      <c r="P16" s="20"/>
      <c r="Q16" s="20"/>
      <c r="R16" s="20"/>
    </row>
    <row r="17" spans="1:18" ht="24" customHeight="1" x14ac:dyDescent="0.35">
      <c r="A17" s="4" t="str">
        <f>IF(ExampleClass[[#This Row],[Points]]="","",_xlfn.RANK.EQ(ExampleClass[[#This Row],[Points]],ExampleClass[Points],0))</f>
        <v/>
      </c>
      <c r="B17" s="14"/>
      <c r="C17" s="29" t="str">
        <f>IF(ISBLANK(ExampleClass[[#This Row],[Student]]), "", SUM(ExampleClass[[#This Row],[Enter If You Dare]:[Who Ate the Teacher''s Lunch?]]))</f>
        <v/>
      </c>
      <c r="D17" s="3" t="str">
        <f>IF(ExampleClass[[#This Row],[Points]]="","",IF(ExampleClass[[#This Row],[Points]]=MAX(ExampleClass[Points]),"🥇 LEADER",IF(ExampleClass[[#This Row],[Points]]=LARGE(ExampleClass[Points],2),"🥈 RUNNER-UP","")))</f>
        <v/>
      </c>
      <c r="E17" s="11" cm="1">
        <f t="array" ref="E17">SUMPRODUCT(--(ExampleClass[[#This Row],[Enter If You Dare]:[Who Ate the Teacher''s Lunch?]]&lt;&gt;""),--(ExampleClass[[#This Row],[Enter If You Dare]:[Who Ate the Teacher''s Lunch?]]&lt;&gt;0))</f>
        <v>0</v>
      </c>
      <c r="F17" s="19"/>
      <c r="G17" s="20"/>
      <c r="H17" s="20"/>
      <c r="I17" s="20"/>
      <c r="J17" s="20"/>
      <c r="K17" s="20"/>
      <c r="L17" s="20"/>
      <c r="M17" s="20"/>
      <c r="N17" s="20"/>
      <c r="O17" s="20"/>
      <c r="P17" s="20"/>
      <c r="Q17" s="20"/>
      <c r="R17" s="20"/>
    </row>
    <row r="18" spans="1:18" ht="24" customHeight="1" x14ac:dyDescent="0.35">
      <c r="A18" s="4" t="str">
        <f>IF(ExampleClass[[#This Row],[Points]]="","",_xlfn.RANK.EQ(ExampleClass[[#This Row],[Points]],ExampleClass[Points],0))</f>
        <v/>
      </c>
      <c r="B18" s="14"/>
      <c r="C18" s="29" t="str">
        <f>IF(ISBLANK(ExampleClass[[#This Row],[Student]]), "", SUM(ExampleClass[[#This Row],[Enter If You Dare]:[Who Ate the Teacher''s Lunch?]]))</f>
        <v/>
      </c>
      <c r="D18" s="3" t="str">
        <f>IF(ExampleClass[[#This Row],[Points]]="","",IF(ExampleClass[[#This Row],[Points]]=MAX(ExampleClass[Points]),"🥇 LEADER",IF(ExampleClass[[#This Row],[Points]]=LARGE(ExampleClass[Points],2),"🥈 RUNNER-UP","")))</f>
        <v/>
      </c>
      <c r="E18" s="11" cm="1">
        <f t="array" ref="E18">SUMPRODUCT(--(ExampleClass[[#This Row],[Enter If You Dare]:[Who Ate the Teacher''s Lunch?]]&lt;&gt;""),--(ExampleClass[[#This Row],[Enter If You Dare]:[Who Ate the Teacher''s Lunch?]]&lt;&gt;0))</f>
        <v>0</v>
      </c>
      <c r="F18" s="19"/>
      <c r="G18" s="20"/>
      <c r="H18" s="20"/>
      <c r="I18" s="20"/>
      <c r="J18" s="20"/>
      <c r="K18" s="20"/>
      <c r="L18" s="20"/>
      <c r="M18" s="20"/>
      <c r="N18" s="20"/>
      <c r="O18" s="20"/>
      <c r="P18" s="20"/>
      <c r="Q18" s="20"/>
      <c r="R18" s="20"/>
    </row>
    <row r="19" spans="1:18" ht="24" customHeight="1" x14ac:dyDescent="0.35">
      <c r="A19" s="4" t="str">
        <f>IF(ExampleClass[[#This Row],[Points]]="","",_xlfn.RANK.EQ(ExampleClass[[#This Row],[Points]],ExampleClass[Points],0))</f>
        <v/>
      </c>
      <c r="B19" s="14"/>
      <c r="C19" s="29" t="str">
        <f>IF(ISBLANK(ExampleClass[[#This Row],[Student]]), "", SUM(ExampleClass[[#This Row],[Enter If You Dare]:[Who Ate the Teacher''s Lunch?]]))</f>
        <v/>
      </c>
      <c r="D19" s="3" t="str">
        <f>IF(ExampleClass[[#This Row],[Points]]="","",IF(ExampleClass[[#This Row],[Points]]=MAX(ExampleClass[Points]),"🥇 LEADER",IF(ExampleClass[[#This Row],[Points]]=LARGE(ExampleClass[Points],2),"🥈 RUNNER-UP","")))</f>
        <v/>
      </c>
      <c r="E19" s="11" cm="1">
        <f t="array" ref="E19">SUMPRODUCT(--(ExampleClass[[#This Row],[Enter If You Dare]:[Who Ate the Teacher''s Lunch?]]&lt;&gt;""),--(ExampleClass[[#This Row],[Enter If You Dare]:[Who Ate the Teacher''s Lunch?]]&lt;&gt;0))</f>
        <v>0</v>
      </c>
      <c r="F19" s="19"/>
      <c r="G19" s="20"/>
      <c r="H19" s="20"/>
      <c r="I19" s="20"/>
      <c r="J19" s="20"/>
      <c r="K19" s="20"/>
      <c r="L19" s="20"/>
      <c r="M19" s="20"/>
      <c r="N19" s="20"/>
      <c r="O19" s="20"/>
      <c r="P19" s="20"/>
      <c r="Q19" s="20"/>
      <c r="R19" s="20"/>
    </row>
    <row r="20" spans="1:18" ht="24" customHeight="1" x14ac:dyDescent="0.35">
      <c r="A20" s="4" t="str">
        <f>IF(ExampleClass[[#This Row],[Points]]="","",_xlfn.RANK.EQ(ExampleClass[[#This Row],[Points]],ExampleClass[Points],0))</f>
        <v/>
      </c>
      <c r="B20" s="14"/>
      <c r="C20" s="29" t="str">
        <f>IF(ISBLANK(ExampleClass[[#This Row],[Student]]), "", SUM(ExampleClass[[#This Row],[Enter If You Dare]:[Who Ate the Teacher''s Lunch?]]))</f>
        <v/>
      </c>
      <c r="D20" s="3" t="str">
        <f>IF(ExampleClass[[#This Row],[Points]]="","",IF(ExampleClass[[#This Row],[Points]]=MAX(ExampleClass[Points]),"🥇 LEADER",IF(ExampleClass[[#This Row],[Points]]=LARGE(ExampleClass[Points],2),"🥈 RUNNER-UP","")))</f>
        <v/>
      </c>
      <c r="E20" s="11" cm="1">
        <f t="array" ref="E20">SUMPRODUCT(--(ExampleClass[[#This Row],[Enter If You Dare]:[Who Ate the Teacher''s Lunch?]]&lt;&gt;""),--(ExampleClass[[#This Row],[Enter If You Dare]:[Who Ate the Teacher''s Lunch?]]&lt;&gt;0))</f>
        <v>0</v>
      </c>
      <c r="F20" s="19"/>
      <c r="G20" s="20"/>
      <c r="H20" s="20"/>
      <c r="I20" s="20"/>
      <c r="J20" s="20"/>
      <c r="K20" s="20"/>
      <c r="L20" s="20"/>
      <c r="M20" s="20"/>
      <c r="N20" s="20"/>
      <c r="O20" s="20"/>
      <c r="P20" s="20"/>
      <c r="Q20" s="20"/>
      <c r="R20" s="20"/>
    </row>
    <row r="21" spans="1:18" ht="24" customHeight="1" x14ac:dyDescent="0.35">
      <c r="A21" s="4" t="str">
        <f>IF(ExampleClass[[#This Row],[Points]]="","",_xlfn.RANK.EQ(ExampleClass[[#This Row],[Points]],ExampleClass[Points],0))</f>
        <v/>
      </c>
      <c r="B21" s="14"/>
      <c r="C21" s="29" t="str">
        <f>IF(ISBLANK(ExampleClass[[#This Row],[Student]]), "", SUM(ExampleClass[[#This Row],[Enter If You Dare]:[Who Ate the Teacher''s Lunch?]]))</f>
        <v/>
      </c>
      <c r="D21" s="3" t="str">
        <f>IF(ExampleClass[[#This Row],[Points]]="","",IF(ExampleClass[[#This Row],[Points]]=MAX(ExampleClass[Points]),"🥇 LEADER",IF(ExampleClass[[#This Row],[Points]]=LARGE(ExampleClass[Points],2),"🥈 RUNNER-UP","")))</f>
        <v/>
      </c>
      <c r="E21" s="11" cm="1">
        <f t="array" ref="E21">SUMPRODUCT(--(ExampleClass[[#This Row],[Enter If You Dare]:[Who Ate the Teacher''s Lunch?]]&lt;&gt;""),--(ExampleClass[[#This Row],[Enter If You Dare]:[Who Ate the Teacher''s Lunch?]]&lt;&gt;0))</f>
        <v>0</v>
      </c>
      <c r="F21" s="19"/>
      <c r="G21" s="20"/>
      <c r="H21" s="20"/>
      <c r="I21" s="20"/>
      <c r="J21" s="20"/>
      <c r="K21" s="20"/>
      <c r="L21" s="20"/>
      <c r="M21" s="20"/>
      <c r="N21" s="20"/>
      <c r="O21" s="20"/>
      <c r="P21" s="20"/>
      <c r="Q21" s="20"/>
      <c r="R21" s="20"/>
    </row>
    <row r="22" spans="1:18" ht="24" customHeight="1" x14ac:dyDescent="0.35">
      <c r="A22" s="4" t="str">
        <f>IF(ExampleClass[[#This Row],[Points]]="","",_xlfn.RANK.EQ(ExampleClass[[#This Row],[Points]],ExampleClass[Points],0))</f>
        <v/>
      </c>
      <c r="B22" s="14"/>
      <c r="C22" s="29" t="str">
        <f>IF(ISBLANK(ExampleClass[[#This Row],[Student]]), "", SUM(ExampleClass[[#This Row],[Enter If You Dare]:[Who Ate the Teacher''s Lunch?]]))</f>
        <v/>
      </c>
      <c r="D22" s="3" t="str">
        <f>IF(ExampleClass[[#This Row],[Points]]="","",IF(ExampleClass[[#This Row],[Points]]=MAX(ExampleClass[Points]),"🥇 LEADER",IF(ExampleClass[[#This Row],[Points]]=LARGE(ExampleClass[Points],2),"🥈 RUNNER-UP","")))</f>
        <v/>
      </c>
      <c r="E22" s="11" cm="1">
        <f t="array" ref="E22">SUMPRODUCT(--(ExampleClass[[#This Row],[Enter If You Dare]:[Who Ate the Teacher''s Lunch?]]&lt;&gt;""),--(ExampleClass[[#This Row],[Enter If You Dare]:[Who Ate the Teacher''s Lunch?]]&lt;&gt;0))</f>
        <v>0</v>
      </c>
      <c r="F22" s="19"/>
      <c r="G22" s="20"/>
      <c r="H22" s="20"/>
      <c r="I22" s="20"/>
      <c r="J22" s="20"/>
      <c r="K22" s="20"/>
      <c r="L22" s="20"/>
      <c r="M22" s="20"/>
      <c r="N22" s="20"/>
      <c r="O22" s="20"/>
      <c r="P22" s="20"/>
      <c r="Q22" s="20"/>
      <c r="R22" s="20"/>
    </row>
    <row r="23" spans="1:18" ht="24" customHeight="1" x14ac:dyDescent="0.35">
      <c r="A23" s="4" t="str">
        <f>IF(ExampleClass[[#This Row],[Points]]="","",_xlfn.RANK.EQ(ExampleClass[[#This Row],[Points]],ExampleClass[Points],0))</f>
        <v/>
      </c>
      <c r="B23" s="14"/>
      <c r="C23" s="29" t="str">
        <f>IF(ISBLANK(ExampleClass[[#This Row],[Student]]), "", SUM(ExampleClass[[#This Row],[Enter If You Dare]:[Who Ate the Teacher''s Lunch?]]))</f>
        <v/>
      </c>
      <c r="D23" s="3" t="str">
        <f>IF(ExampleClass[[#This Row],[Points]]="","",IF(ExampleClass[[#This Row],[Points]]=MAX(ExampleClass[Points]),"🥇 LEADER",IF(ExampleClass[[#This Row],[Points]]=LARGE(ExampleClass[Points],2),"🥈 RUNNER-UP","")))</f>
        <v/>
      </c>
      <c r="E23" s="11" cm="1">
        <f t="array" ref="E23">SUMPRODUCT(--(ExampleClass[[#This Row],[Enter If You Dare]:[Who Ate the Teacher''s Lunch?]]&lt;&gt;""),--(ExampleClass[[#This Row],[Enter If You Dare]:[Who Ate the Teacher''s Lunch?]]&lt;&gt;0))</f>
        <v>0</v>
      </c>
      <c r="F23" s="19"/>
      <c r="G23" s="20"/>
      <c r="H23" s="20"/>
      <c r="I23" s="20"/>
      <c r="J23" s="20"/>
      <c r="K23" s="20"/>
      <c r="L23" s="20"/>
      <c r="M23" s="20"/>
      <c r="N23" s="20"/>
      <c r="O23" s="20"/>
      <c r="P23" s="20"/>
      <c r="Q23" s="20"/>
      <c r="R23" s="20"/>
    </row>
    <row r="24" spans="1:18" ht="24" customHeight="1" x14ac:dyDescent="0.35">
      <c r="A24" s="4" t="str">
        <f>IF(ExampleClass[[#This Row],[Points]]="","",_xlfn.RANK.EQ(ExampleClass[[#This Row],[Points]],ExampleClass[Points],0))</f>
        <v/>
      </c>
      <c r="B24" s="14"/>
      <c r="C24" s="29" t="str">
        <f>IF(ISBLANK(ExampleClass[[#This Row],[Student]]), "", SUM(ExampleClass[[#This Row],[Enter If You Dare]:[Who Ate the Teacher''s Lunch?]]))</f>
        <v/>
      </c>
      <c r="D24" s="3" t="str">
        <f>IF(ExampleClass[[#This Row],[Points]]="","",IF(ExampleClass[[#This Row],[Points]]=MAX(ExampleClass[Points]),"🥇 LEADER",IF(ExampleClass[[#This Row],[Points]]=LARGE(ExampleClass[Points],2),"🥈 RUNNER-UP","")))</f>
        <v/>
      </c>
      <c r="E24" s="11" cm="1">
        <f t="array" ref="E24">SUMPRODUCT(--(ExampleClass[[#This Row],[Enter If You Dare]:[Who Ate the Teacher''s Lunch?]]&lt;&gt;""),--(ExampleClass[[#This Row],[Enter If You Dare]:[Who Ate the Teacher''s Lunch?]]&lt;&gt;0))</f>
        <v>0</v>
      </c>
      <c r="F24" s="19"/>
      <c r="G24" s="20"/>
      <c r="H24" s="20"/>
      <c r="I24" s="20"/>
      <c r="J24" s="20"/>
      <c r="K24" s="20"/>
      <c r="L24" s="20"/>
      <c r="M24" s="20"/>
      <c r="N24" s="20"/>
      <c r="O24" s="20"/>
      <c r="P24" s="20"/>
      <c r="Q24" s="20"/>
      <c r="R24" s="20"/>
    </row>
    <row r="25" spans="1:18" ht="24" customHeight="1" x14ac:dyDescent="0.35">
      <c r="A25" s="4" t="str">
        <f>IF(ExampleClass[[#This Row],[Points]]="","",_xlfn.RANK.EQ(ExampleClass[[#This Row],[Points]],ExampleClass[Points],0))</f>
        <v/>
      </c>
      <c r="B25" s="14"/>
      <c r="C25" s="29" t="str">
        <f>IF(ISBLANK(ExampleClass[[#This Row],[Student]]), "", SUM(ExampleClass[[#This Row],[Enter If You Dare]:[Who Ate the Teacher''s Lunch?]]))</f>
        <v/>
      </c>
      <c r="D25" s="3" t="str">
        <f>IF(ExampleClass[[#This Row],[Points]]="","",IF(ExampleClass[[#This Row],[Points]]=MAX(ExampleClass[Points]),"🥇 LEADER",IF(ExampleClass[[#This Row],[Points]]=LARGE(ExampleClass[Points],2),"🥈 RUNNER-UP","")))</f>
        <v/>
      </c>
      <c r="E25" s="11" cm="1">
        <f t="array" ref="E25">SUMPRODUCT(--(ExampleClass[[#This Row],[Enter If You Dare]:[Who Ate the Teacher''s Lunch?]]&lt;&gt;""),--(ExampleClass[[#This Row],[Enter If You Dare]:[Who Ate the Teacher''s Lunch?]]&lt;&gt;0))</f>
        <v>0</v>
      </c>
      <c r="F25" s="19"/>
      <c r="G25" s="20"/>
      <c r="H25" s="20"/>
      <c r="I25" s="20"/>
      <c r="J25" s="20"/>
      <c r="K25" s="20"/>
      <c r="L25" s="20"/>
      <c r="M25" s="20"/>
      <c r="N25" s="20"/>
      <c r="O25" s="20"/>
      <c r="P25" s="20"/>
      <c r="Q25" s="20"/>
      <c r="R25" s="20"/>
    </row>
    <row r="26" spans="1:18" ht="24" customHeight="1" x14ac:dyDescent="0.35">
      <c r="A26" s="4" t="str">
        <f>IF(ExampleClass[[#This Row],[Points]]="","",_xlfn.RANK.EQ(ExampleClass[[#This Row],[Points]],ExampleClass[Points],0))</f>
        <v/>
      </c>
      <c r="B26" s="14"/>
      <c r="C26" s="29" t="str">
        <f>IF(ISBLANK(ExampleClass[[#This Row],[Student]]), "", SUM(ExampleClass[[#This Row],[Enter If You Dare]:[Who Ate the Teacher''s Lunch?]]))</f>
        <v/>
      </c>
      <c r="D26" s="3" t="str">
        <f>IF(ExampleClass[[#This Row],[Points]]="","",IF(ExampleClass[[#This Row],[Points]]=MAX(ExampleClass[Points]),"🥇 LEADER",IF(ExampleClass[[#This Row],[Points]]=LARGE(ExampleClass[Points],2),"🥈 RUNNER-UP","")))</f>
        <v/>
      </c>
      <c r="E26" s="11" cm="1">
        <f t="array" ref="E26">SUMPRODUCT(--(ExampleClass[[#This Row],[Enter If You Dare]:[Who Ate the Teacher''s Lunch?]]&lt;&gt;""),--(ExampleClass[[#This Row],[Enter If You Dare]:[Who Ate the Teacher''s Lunch?]]&lt;&gt;0))</f>
        <v>0</v>
      </c>
      <c r="F26" s="19"/>
      <c r="G26" s="20"/>
      <c r="H26" s="20"/>
      <c r="I26" s="20"/>
      <c r="J26" s="20"/>
      <c r="K26" s="20"/>
      <c r="L26" s="20"/>
      <c r="M26" s="20"/>
      <c r="N26" s="20"/>
      <c r="O26" s="20"/>
      <c r="P26" s="20"/>
      <c r="Q26" s="20"/>
      <c r="R26" s="20"/>
    </row>
    <row r="27" spans="1:18" ht="24" customHeight="1" x14ac:dyDescent="0.35">
      <c r="A27" s="4" t="str">
        <f>IF(ExampleClass[[#This Row],[Points]]="","",_xlfn.RANK.EQ(ExampleClass[[#This Row],[Points]],ExampleClass[Points],0))</f>
        <v/>
      </c>
      <c r="B27" s="14"/>
      <c r="C27" s="29" t="str">
        <f>IF(ISBLANK(ExampleClass[[#This Row],[Student]]), "", SUM(ExampleClass[[#This Row],[Enter If You Dare]:[Who Ate the Teacher''s Lunch?]]))</f>
        <v/>
      </c>
      <c r="D27" s="3" t="str">
        <f>IF(ExampleClass[[#This Row],[Points]]="","",IF(ExampleClass[[#This Row],[Points]]=MAX(ExampleClass[Points]),"🥇 LEADER",IF(ExampleClass[[#This Row],[Points]]=LARGE(ExampleClass[Points],2),"🥈 RUNNER-UP","")))</f>
        <v/>
      </c>
      <c r="E27" s="11" cm="1">
        <f t="array" ref="E27">SUMPRODUCT(--(ExampleClass[[#This Row],[Enter If You Dare]:[Who Ate the Teacher''s Lunch?]]&lt;&gt;""),--(ExampleClass[[#This Row],[Enter If You Dare]:[Who Ate the Teacher''s Lunch?]]&lt;&gt;0))</f>
        <v>0</v>
      </c>
      <c r="F27" s="19"/>
      <c r="G27" s="20"/>
      <c r="H27" s="20"/>
      <c r="I27" s="20"/>
      <c r="J27" s="20"/>
      <c r="K27" s="20"/>
      <c r="L27" s="20"/>
      <c r="M27" s="20"/>
      <c r="N27" s="20"/>
      <c r="O27" s="20"/>
      <c r="P27" s="20"/>
      <c r="Q27" s="20"/>
      <c r="R27" s="20"/>
    </row>
    <row r="28" spans="1:18" ht="24" customHeight="1" x14ac:dyDescent="0.35">
      <c r="A28" s="4" t="str">
        <f>IF(ExampleClass[[#This Row],[Points]]="","",_xlfn.RANK.EQ(ExampleClass[[#This Row],[Points]],ExampleClass[Points],0))</f>
        <v/>
      </c>
      <c r="B28" s="14"/>
      <c r="C28" s="29" t="str">
        <f>IF(ISBLANK(ExampleClass[[#This Row],[Student]]), "", SUM(ExampleClass[[#This Row],[Enter If You Dare]:[Who Ate the Teacher''s Lunch?]]))</f>
        <v/>
      </c>
      <c r="D28" s="3" t="str">
        <f>IF(ExampleClass[[#This Row],[Points]]="","",IF(ExampleClass[[#This Row],[Points]]=MAX(ExampleClass[Points]),"🥇 LEADER",IF(ExampleClass[[#This Row],[Points]]=LARGE(ExampleClass[Points],2),"🥈 RUNNER-UP","")))</f>
        <v/>
      </c>
      <c r="E28" s="11" cm="1">
        <f t="array" ref="E28">SUMPRODUCT(--(ExampleClass[[#This Row],[Enter If You Dare]:[Who Ate the Teacher''s Lunch?]]&lt;&gt;""),--(ExampleClass[[#This Row],[Enter If You Dare]:[Who Ate the Teacher''s Lunch?]]&lt;&gt;0))</f>
        <v>0</v>
      </c>
      <c r="F28" s="19"/>
      <c r="G28" s="20"/>
      <c r="H28" s="20"/>
      <c r="I28" s="20"/>
      <c r="J28" s="20"/>
      <c r="K28" s="20"/>
      <c r="L28" s="20"/>
      <c r="M28" s="20"/>
      <c r="N28" s="20"/>
      <c r="O28" s="20"/>
      <c r="P28" s="20"/>
      <c r="Q28" s="20"/>
      <c r="R28" s="20"/>
    </row>
    <row r="29" spans="1:18" ht="24" customHeight="1" x14ac:dyDescent="0.35">
      <c r="A29" s="4" t="str">
        <f>IF(ExampleClass[[#This Row],[Points]]="","",_xlfn.RANK.EQ(ExampleClass[[#This Row],[Points]],ExampleClass[Points],0))</f>
        <v/>
      </c>
      <c r="B29" s="14"/>
      <c r="C29" s="29" t="str">
        <f>IF(ISBLANK(ExampleClass[[#This Row],[Student]]), "", SUM(ExampleClass[[#This Row],[Enter If You Dare]:[Who Ate the Teacher''s Lunch?]]))</f>
        <v/>
      </c>
      <c r="D29" s="3" t="str">
        <f>IF(ExampleClass[[#This Row],[Points]]="","",IF(ExampleClass[[#This Row],[Points]]=MAX(ExampleClass[Points]),"🥇 LEADER",IF(ExampleClass[[#This Row],[Points]]=LARGE(ExampleClass[Points],2),"🥈 RUNNER-UP","")))</f>
        <v/>
      </c>
      <c r="E29" s="11" cm="1">
        <f t="array" ref="E29">SUMPRODUCT(--(ExampleClass[[#This Row],[Enter If You Dare]:[Who Ate the Teacher''s Lunch?]]&lt;&gt;""),--(ExampleClass[[#This Row],[Enter If You Dare]:[Who Ate the Teacher''s Lunch?]]&lt;&gt;0))</f>
        <v>0</v>
      </c>
      <c r="F29" s="19"/>
      <c r="G29" s="20"/>
      <c r="H29" s="20"/>
      <c r="I29" s="20"/>
      <c r="J29" s="20"/>
      <c r="K29" s="20"/>
      <c r="L29" s="20"/>
      <c r="M29" s="20"/>
      <c r="N29" s="20"/>
      <c r="O29" s="20"/>
      <c r="P29" s="20"/>
      <c r="Q29" s="20"/>
      <c r="R29" s="20"/>
    </row>
    <row r="30" spans="1:18" ht="24" customHeight="1" x14ac:dyDescent="0.35">
      <c r="A30" s="4" t="str">
        <f>IF(ExampleClass[[#This Row],[Points]]="","",_xlfn.RANK.EQ(ExampleClass[[#This Row],[Points]],ExampleClass[Points],0))</f>
        <v/>
      </c>
      <c r="B30" s="14"/>
      <c r="C30" s="29" t="str">
        <f>IF(ISBLANK(ExampleClass[[#This Row],[Student]]), "", SUM(ExampleClass[[#This Row],[Enter If You Dare]:[Who Ate the Teacher''s Lunch?]]))</f>
        <v/>
      </c>
      <c r="D30" s="3" t="str">
        <f>IF(ExampleClass[[#This Row],[Points]]="","",IF(ExampleClass[[#This Row],[Points]]=MAX(ExampleClass[Points]),"🥇 LEADER",IF(ExampleClass[[#This Row],[Points]]=LARGE(ExampleClass[Points],2),"🥈 RUNNER-UP","")))</f>
        <v/>
      </c>
      <c r="E30" s="11" cm="1">
        <f t="array" ref="E30">SUMPRODUCT(--(ExampleClass[[#This Row],[Enter If You Dare]:[Who Ate the Teacher''s Lunch?]]&lt;&gt;""),--(ExampleClass[[#This Row],[Enter If You Dare]:[Who Ate the Teacher''s Lunch?]]&lt;&gt;0))</f>
        <v>0</v>
      </c>
      <c r="F30" s="19"/>
      <c r="G30" s="20"/>
      <c r="H30" s="20"/>
      <c r="I30" s="20"/>
      <c r="J30" s="20"/>
      <c r="K30" s="20"/>
      <c r="L30" s="20"/>
      <c r="M30" s="20"/>
      <c r="N30" s="20"/>
      <c r="O30" s="20"/>
      <c r="P30" s="20"/>
      <c r="Q30" s="20"/>
      <c r="R30" s="20"/>
    </row>
    <row r="31" spans="1:18" ht="24" customHeight="1" x14ac:dyDescent="0.35">
      <c r="A31" s="4" t="str">
        <f>IF(ExampleClass[[#This Row],[Points]]="","",_xlfn.RANK.EQ(ExampleClass[[#This Row],[Points]],ExampleClass[Points],0))</f>
        <v/>
      </c>
      <c r="B31" s="14"/>
      <c r="C31" s="29" t="str">
        <f>IF(ISBLANK(ExampleClass[[#This Row],[Student]]), "", SUM(ExampleClass[[#This Row],[Enter If You Dare]:[Who Ate the Teacher''s Lunch?]]))</f>
        <v/>
      </c>
      <c r="D31" s="3" t="str">
        <f>IF(ExampleClass[[#This Row],[Points]]="","",IF(ExampleClass[[#This Row],[Points]]=MAX(ExampleClass[Points]),"🥇 LEADER",IF(ExampleClass[[#This Row],[Points]]=LARGE(ExampleClass[Points],2),"🥈 RUNNER-UP","")))</f>
        <v/>
      </c>
      <c r="E31" s="11" cm="1">
        <f t="array" ref="E31">SUMPRODUCT(--(ExampleClass[[#This Row],[Enter If You Dare]:[Who Ate the Teacher''s Lunch?]]&lt;&gt;""),--(ExampleClass[[#This Row],[Enter If You Dare]:[Who Ate the Teacher''s Lunch?]]&lt;&gt;0))</f>
        <v>0</v>
      </c>
      <c r="F31" s="19"/>
      <c r="G31" s="20"/>
      <c r="H31" s="20"/>
      <c r="I31" s="20"/>
      <c r="J31" s="20"/>
      <c r="K31" s="20"/>
      <c r="L31" s="20"/>
      <c r="M31" s="20"/>
      <c r="N31" s="20"/>
      <c r="O31" s="20"/>
      <c r="P31" s="20"/>
      <c r="Q31" s="20"/>
      <c r="R31" s="20"/>
    </row>
    <row r="32" spans="1:18" ht="24" customHeight="1" x14ac:dyDescent="0.35">
      <c r="A32" s="4" t="str">
        <f>IF(ExampleClass[[#This Row],[Points]]="","",_xlfn.RANK.EQ(ExampleClass[[#This Row],[Points]],ExampleClass[Points],0))</f>
        <v/>
      </c>
      <c r="B32" s="14"/>
      <c r="C32" s="29" t="str">
        <f>IF(ISBLANK(ExampleClass[[#This Row],[Student]]), "", SUM(ExampleClass[[#This Row],[Enter If You Dare]:[Who Ate the Teacher''s Lunch?]]))</f>
        <v/>
      </c>
      <c r="D32" s="3" t="str">
        <f>IF(ExampleClass[[#This Row],[Points]]="","",IF(ExampleClass[[#This Row],[Points]]=MAX(ExampleClass[Points]),"🥇 LEADER",IF(ExampleClass[[#This Row],[Points]]=LARGE(ExampleClass[Points],2),"🥈 RUNNER-UP","")))</f>
        <v/>
      </c>
      <c r="E32" s="11" cm="1">
        <f t="array" ref="E32">SUMPRODUCT(--(ExampleClass[[#This Row],[Enter If You Dare]:[Who Ate the Teacher''s Lunch?]]&lt;&gt;""),--(ExampleClass[[#This Row],[Enter If You Dare]:[Who Ate the Teacher''s Lunch?]]&lt;&gt;0))</f>
        <v>0</v>
      </c>
      <c r="F32" s="19"/>
      <c r="G32" s="20"/>
      <c r="H32" s="20"/>
      <c r="I32" s="20"/>
      <c r="J32" s="20"/>
      <c r="K32" s="20"/>
      <c r="L32" s="20"/>
      <c r="M32" s="20"/>
      <c r="N32" s="20"/>
      <c r="O32" s="20"/>
      <c r="P32" s="20"/>
      <c r="Q32" s="20"/>
      <c r="R32" s="20"/>
    </row>
    <row r="33" spans="1:18" ht="24" customHeight="1" x14ac:dyDescent="0.35">
      <c r="A33" s="4" t="str">
        <f>IF(ExampleClass[[#This Row],[Points]]="","",_xlfn.RANK.EQ(ExampleClass[[#This Row],[Points]],ExampleClass[Points],0))</f>
        <v/>
      </c>
      <c r="B33" s="14"/>
      <c r="C33" s="29" t="str">
        <f>IF(ISBLANK(ExampleClass[[#This Row],[Student]]), "", SUM(ExampleClass[[#This Row],[Enter If You Dare]:[Who Ate the Teacher''s Lunch?]]))</f>
        <v/>
      </c>
      <c r="D33" s="3" t="str">
        <f>IF(ExampleClass[[#This Row],[Points]]="","",IF(ExampleClass[[#This Row],[Points]]=MAX(ExampleClass[Points]),"🥇 LEADER",IF(ExampleClass[[#This Row],[Points]]=LARGE(ExampleClass[Points],2),"🥈 RUNNER-UP","")))</f>
        <v/>
      </c>
      <c r="E33" s="11" cm="1">
        <f t="array" ref="E33">SUMPRODUCT(--(ExampleClass[[#This Row],[Enter If You Dare]:[Who Ate the Teacher''s Lunch?]]&lt;&gt;""),--(ExampleClass[[#This Row],[Enter If You Dare]:[Who Ate the Teacher''s Lunch?]]&lt;&gt;0))</f>
        <v>0</v>
      </c>
      <c r="F33" s="19"/>
      <c r="G33" s="20"/>
      <c r="H33" s="20"/>
      <c r="I33" s="20"/>
      <c r="J33" s="20"/>
      <c r="K33" s="20"/>
      <c r="L33" s="20"/>
      <c r="M33" s="20"/>
      <c r="N33" s="20"/>
      <c r="O33" s="20"/>
      <c r="P33" s="20"/>
      <c r="Q33" s="20"/>
      <c r="R33" s="20"/>
    </row>
    <row r="34" spans="1:18" ht="24" customHeight="1" x14ac:dyDescent="0.35">
      <c r="A34" s="4" t="str">
        <f>IF(ExampleClass[[#This Row],[Points]]="","",_xlfn.RANK.EQ(ExampleClass[[#This Row],[Points]],ExampleClass[Points],0))</f>
        <v/>
      </c>
      <c r="B34" s="14"/>
      <c r="C34" s="29" t="str">
        <f>IF(ISBLANK(ExampleClass[[#This Row],[Student]]), "", SUM(ExampleClass[[#This Row],[Enter If You Dare]:[Who Ate the Teacher''s Lunch?]]))</f>
        <v/>
      </c>
      <c r="D34" s="3" t="str">
        <f>IF(ExampleClass[[#This Row],[Points]]="","",IF(ExampleClass[[#This Row],[Points]]=MAX(ExampleClass[Points]),"🥇 LEADER",IF(ExampleClass[[#This Row],[Points]]=LARGE(ExampleClass[Points],2),"🥈 RUNNER-UP","")))</f>
        <v/>
      </c>
      <c r="E34" s="11" cm="1">
        <f t="array" ref="E34">SUMPRODUCT(--(ExampleClass[[#This Row],[Enter If You Dare]:[Who Ate the Teacher''s Lunch?]]&lt;&gt;""),--(ExampleClass[[#This Row],[Enter If You Dare]:[Who Ate the Teacher''s Lunch?]]&lt;&gt;0))</f>
        <v>0</v>
      </c>
      <c r="F34" s="19"/>
      <c r="G34" s="20"/>
      <c r="H34" s="20"/>
      <c r="I34" s="20"/>
      <c r="J34" s="20"/>
      <c r="K34" s="20"/>
      <c r="L34" s="20"/>
      <c r="M34" s="20"/>
      <c r="N34" s="20"/>
      <c r="O34" s="20"/>
      <c r="P34" s="20"/>
      <c r="Q34" s="20"/>
      <c r="R34" s="20"/>
    </row>
    <row r="35" spans="1:18" ht="24" customHeight="1" x14ac:dyDescent="0.35">
      <c r="A35" s="4" t="str">
        <f>IF(ExampleClass[[#This Row],[Points]]="","",_xlfn.RANK.EQ(ExampleClass[[#This Row],[Points]],ExampleClass[Points],0))</f>
        <v/>
      </c>
      <c r="B35" s="14"/>
      <c r="C35" s="29" t="str">
        <f>IF(ISBLANK(ExampleClass[[#This Row],[Student]]), "", SUM(ExampleClass[[#This Row],[Enter If You Dare]:[Who Ate the Teacher''s Lunch?]]))</f>
        <v/>
      </c>
      <c r="D35" s="3" t="str">
        <f>IF(ExampleClass[[#This Row],[Points]]="","",IF(ExampleClass[[#This Row],[Points]]=MAX(ExampleClass[Points]),"🥇 LEADER",IF(ExampleClass[[#This Row],[Points]]=LARGE(ExampleClass[Points],2),"🥈 RUNNER-UP","")))</f>
        <v/>
      </c>
      <c r="E35" s="11" cm="1">
        <f t="array" ref="E35">SUMPRODUCT(--(ExampleClass[[#This Row],[Enter If You Dare]:[Who Ate the Teacher''s Lunch?]]&lt;&gt;""),--(ExampleClass[[#This Row],[Enter If You Dare]:[Who Ate the Teacher''s Lunch?]]&lt;&gt;0))</f>
        <v>0</v>
      </c>
      <c r="F35" s="19"/>
      <c r="G35" s="20"/>
      <c r="H35" s="20"/>
      <c r="I35" s="20"/>
      <c r="J35" s="20"/>
      <c r="K35" s="20"/>
      <c r="L35" s="20"/>
      <c r="M35" s="20"/>
      <c r="N35" s="20"/>
      <c r="O35" s="20"/>
      <c r="P35" s="20"/>
      <c r="Q35" s="20"/>
      <c r="R35" s="20"/>
    </row>
    <row r="36" spans="1:18" ht="24" customHeight="1" x14ac:dyDescent="0.35">
      <c r="A36" s="4" t="str">
        <f>IF(ExampleClass[[#This Row],[Points]]="","",_xlfn.RANK.EQ(ExampleClass[[#This Row],[Points]],ExampleClass[Points],0))</f>
        <v/>
      </c>
      <c r="B36" s="14"/>
      <c r="C36" s="29" t="str">
        <f>IF(ISBLANK(ExampleClass[[#This Row],[Student]]), "", SUM(ExampleClass[[#This Row],[Enter If You Dare]:[Who Ate the Teacher''s Lunch?]]))</f>
        <v/>
      </c>
      <c r="D36" s="3" t="str">
        <f>IF(ExampleClass[[#This Row],[Points]]="","",IF(ExampleClass[[#This Row],[Points]]=MAX(ExampleClass[Points]),"🥇 LEADER",IF(ExampleClass[[#This Row],[Points]]=LARGE(ExampleClass[Points],2),"🥈 RUNNER-UP","")))</f>
        <v/>
      </c>
      <c r="E36" s="11" cm="1">
        <f t="array" ref="E36">SUMPRODUCT(--(ExampleClass[[#This Row],[Enter If You Dare]:[Who Ate the Teacher''s Lunch?]]&lt;&gt;""),--(ExampleClass[[#This Row],[Enter If You Dare]:[Who Ate the Teacher''s Lunch?]]&lt;&gt;0))</f>
        <v>0</v>
      </c>
      <c r="F36" s="19"/>
      <c r="G36" s="20"/>
      <c r="H36" s="20"/>
      <c r="I36" s="20"/>
      <c r="J36" s="20"/>
      <c r="K36" s="20"/>
      <c r="L36" s="20"/>
      <c r="M36" s="20"/>
      <c r="N36" s="20"/>
      <c r="O36" s="20"/>
      <c r="P36" s="20"/>
      <c r="Q36" s="20"/>
      <c r="R36" s="20"/>
    </row>
    <row r="37" spans="1:18" ht="24" customHeight="1" x14ac:dyDescent="0.35">
      <c r="A37" s="4" t="str">
        <f>IF(ExampleClass[[#This Row],[Points]]="","",_xlfn.RANK.EQ(ExampleClass[[#This Row],[Points]],ExampleClass[Points],0))</f>
        <v/>
      </c>
      <c r="B37" s="14"/>
      <c r="C37" s="29" t="str">
        <f>IF(ISBLANK(ExampleClass[[#This Row],[Student]]), "", SUM(ExampleClass[[#This Row],[Enter If You Dare]:[Who Ate the Teacher''s Lunch?]]))</f>
        <v/>
      </c>
      <c r="D37" s="3" t="str">
        <f>IF(ExampleClass[[#This Row],[Points]]="","",IF(ExampleClass[[#This Row],[Points]]=MAX(ExampleClass[Points]),"🥇 LEADER",IF(ExampleClass[[#This Row],[Points]]=LARGE(ExampleClass[Points],2),"🥈 RUNNER-UP","")))</f>
        <v/>
      </c>
      <c r="E37" s="11" cm="1">
        <f t="array" ref="E37">SUMPRODUCT(--(ExampleClass[[#This Row],[Enter If You Dare]:[Who Ate the Teacher''s Lunch?]]&lt;&gt;""),--(ExampleClass[[#This Row],[Enter If You Dare]:[Who Ate the Teacher''s Lunch?]]&lt;&gt;0))</f>
        <v>0</v>
      </c>
      <c r="F37" s="19"/>
      <c r="G37" s="20"/>
      <c r="H37" s="20"/>
      <c r="I37" s="20"/>
      <c r="J37" s="20"/>
      <c r="K37" s="20"/>
      <c r="L37" s="20"/>
      <c r="M37" s="20"/>
      <c r="N37" s="20"/>
      <c r="O37" s="20"/>
      <c r="P37" s="20"/>
      <c r="Q37" s="20"/>
      <c r="R37" s="20"/>
    </row>
    <row r="38" spans="1:18" ht="24" customHeight="1" x14ac:dyDescent="0.35">
      <c r="A38" s="4" t="str">
        <f>IF(ExampleClass[[#This Row],[Points]]="","",_xlfn.RANK.EQ(ExampleClass[[#This Row],[Points]],ExampleClass[Points],0))</f>
        <v/>
      </c>
      <c r="B38" s="14"/>
      <c r="C38" s="29" t="str">
        <f>IF(ISBLANK(ExampleClass[[#This Row],[Student]]), "", SUM(ExampleClass[[#This Row],[Enter If You Dare]:[Who Ate the Teacher''s Lunch?]]))</f>
        <v/>
      </c>
      <c r="D38" s="3" t="str">
        <f>IF(ExampleClass[[#This Row],[Points]]="","",IF(ExampleClass[[#This Row],[Points]]=MAX(ExampleClass[Points]),"🥇 LEADER",IF(ExampleClass[[#This Row],[Points]]=LARGE(ExampleClass[Points],2),"🥈 RUNNER-UP","")))</f>
        <v/>
      </c>
      <c r="E38" s="11" cm="1">
        <f t="array" ref="E38">SUMPRODUCT(--(ExampleClass[[#This Row],[Enter If You Dare]:[Who Ate the Teacher''s Lunch?]]&lt;&gt;""),--(ExampleClass[[#This Row],[Enter If You Dare]:[Who Ate the Teacher''s Lunch?]]&lt;&gt;0))</f>
        <v>0</v>
      </c>
      <c r="F38" s="21"/>
      <c r="G38" s="22"/>
      <c r="H38" s="22"/>
      <c r="I38" s="22"/>
      <c r="J38" s="22"/>
      <c r="K38" s="22"/>
      <c r="L38" s="22"/>
      <c r="M38" s="22"/>
      <c r="N38" s="22"/>
      <c r="O38" s="22"/>
      <c r="P38" s="22"/>
      <c r="Q38" s="22"/>
      <c r="R38" s="22"/>
    </row>
    <row r="40" spans="1:18" ht="30" customHeight="1" x14ac:dyDescent="0.35">
      <c r="A40" s="52" t="s">
        <v>13</v>
      </c>
      <c r="B40" s="52"/>
      <c r="C40" s="30">
        <f>SUM(C5:C38)</f>
        <v>95</v>
      </c>
    </row>
    <row r="41" spans="1:18" x14ac:dyDescent="0.35">
      <c r="A41" s="55" t="s">
        <v>30</v>
      </c>
      <c r="B41" s="56"/>
      <c r="C41" s="24">
        <f>COUNTA(ExampleClass[Student])</f>
        <v>9</v>
      </c>
    </row>
    <row r="42" spans="1:18" x14ac:dyDescent="0.35">
      <c r="A42" s="31"/>
      <c r="B42" s="32"/>
      <c r="C42" s="24"/>
    </row>
    <row r="43" spans="1:18" ht="34.5" customHeight="1" x14ac:dyDescent="0.35">
      <c r="A43" s="59" t="s">
        <v>47</v>
      </c>
      <c r="B43" s="59"/>
      <c r="C43" s="34"/>
    </row>
    <row r="44" spans="1:18" ht="29" x14ac:dyDescent="0.35">
      <c r="B44" s="37" t="s">
        <v>11</v>
      </c>
      <c r="C44" s="26" t="str">
        <f>IFERROR(INDEX(ExampleClass[Student],MATCH(1,ExampleClass[Rank],0))&amp;" ("&amp;INDEX(ExampleClass[Points],MATCH(1,ExampleClass[Rank],0))&amp;" pts)","")</f>
        <v>Example Student 1 (17 pts)</v>
      </c>
    </row>
    <row r="45" spans="1:18" ht="29" x14ac:dyDescent="0.35">
      <c r="B45" s="38" t="s">
        <v>12</v>
      </c>
      <c r="C45" s="26" t="str">
        <f>IFERROR(INDEX(ExampleClass[Student],MATCH(2,ExampleClass[Rank],0))&amp;" ("&amp;INDEX(ExampleClass[Points],MATCH(2,ExampleClass[Rank],0))&amp;" pts)","")</f>
        <v>Example Student 7 (14 pts)</v>
      </c>
    </row>
    <row r="46" spans="1:18" ht="30" customHeight="1" x14ac:dyDescent="0.35">
      <c r="B46" s="36" t="s">
        <v>48</v>
      </c>
      <c r="C46" s="35" t="str">
        <f>IFERROR(INDEX(ExampleClass[Student],MATCH(MAX(ExampleClass[Creativity]),ExampleClass[Creativity],0)),"")</f>
        <v>Example Student 9</v>
      </c>
    </row>
    <row r="47" spans="1:18" ht="30" customHeight="1" x14ac:dyDescent="0.35">
      <c r="B47" s="36" t="s">
        <v>49</v>
      </c>
      <c r="C47" s="35" t="str">
        <f>IFERROR(INDEX(ExampleClass[Student],MATCH(MAX(ExampleClass[Persistence]),ExampleClass[Persistence],0)),"")</f>
        <v>Example Student 6</v>
      </c>
    </row>
    <row r="48" spans="1:18" ht="30" customHeight="1" x14ac:dyDescent="0.35">
      <c r="B48" s="36" t="s">
        <v>50</v>
      </c>
      <c r="C48" s="35" t="str">
        <f>IFERROR(INDEX(ExampleClass[Student],MATCH(MAX(ExampleClass[Encouragement]),ExampleClass[Encouragement],0)),"")</f>
        <v>Example Student 3</v>
      </c>
    </row>
  </sheetData>
  <mergeCells count="5">
    <mergeCell ref="A40:B40"/>
    <mergeCell ref="A41:B41"/>
    <mergeCell ref="A1:R1"/>
    <mergeCell ref="A2:R2"/>
    <mergeCell ref="A43:B43"/>
  </mergeCells>
  <phoneticPr fontId="13" type="noConversion"/>
  <conditionalFormatting sqref="D5:D38">
    <cfRule type="cellIs" dxfId="11" priority="1" operator="equal">
      <formula>"🥈 RUNNER-UP"</formula>
    </cfRule>
    <cfRule type="cellIs" dxfId="10" priority="2" operator="equal">
      <formula>"🥇 LEADER"</formula>
    </cfRule>
  </conditionalFormatting>
  <conditionalFormatting sqref="E5:E38">
    <cfRule type="dataBar" priority="3">
      <dataBar showValue="0">
        <cfvo type="num" val="0"/>
        <cfvo type="num" val="10"/>
        <color theme="6"/>
      </dataBar>
      <extLst>
        <ext xmlns:x14="http://schemas.microsoft.com/office/spreadsheetml/2009/9/main" uri="{B025F937-C7B1-47D3-B67F-A62EFF666E3E}">
          <x14:id>{88A67E1C-D0D1-4D3B-9FE1-AEF2778EABD2}</x14:id>
        </ext>
      </extLst>
    </cfRule>
  </conditionalFormatting>
  <pageMargins left="0.75" right="0.75" top="1" bottom="1" header="0.511811023622047" footer="0.511811023622047"/>
  <pageSetup paperSize="9" orientation="portrait" horizontalDpi="300" verticalDpi="300" r:id="rId1"/>
  <tableParts count="1">
    <tablePart r:id="rId2"/>
  </tableParts>
  <extLst>
    <ext xmlns:x14="http://schemas.microsoft.com/office/spreadsheetml/2009/9/main" uri="{78C0D931-6437-407d-A8EE-F0AAD7539E65}">
      <x14:conditionalFormattings>
        <x14:conditionalFormatting xmlns:xm="http://schemas.microsoft.com/office/excel/2006/main">
          <x14:cfRule type="dataBar" id="{88A67E1C-D0D1-4D3B-9FE1-AEF2778EABD2}">
            <x14:dataBar minLength="0" maxLength="100" gradient="0">
              <x14:cfvo type="num">
                <xm:f>0</xm:f>
              </x14:cfvo>
              <x14:cfvo type="num">
                <xm:f>10</xm:f>
              </x14:cfvo>
              <x14:negativeFillColor rgb="FFFF0000"/>
              <x14:axisColor rgb="FF000000"/>
            </x14:dataBar>
          </x14:cfRule>
          <xm:sqref>E5:E38</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57178C-1F89-4A06-9B5C-17803F069709}">
  <sheetPr>
    <tabColor rgb="FF2C5F8A"/>
  </sheetPr>
  <dimension ref="A1:R48"/>
  <sheetViews>
    <sheetView zoomScaleNormal="100" workbookViewId="0">
      <selection activeCell="B5" sqref="B5"/>
    </sheetView>
  </sheetViews>
  <sheetFormatPr defaultColWidth="8.7265625" defaultRowHeight="14.5" x14ac:dyDescent="0.35"/>
  <cols>
    <col min="1" max="1" width="8.26953125" customWidth="1"/>
    <col min="2" max="2" width="28" customWidth="1"/>
    <col min="3" max="3" width="19.453125" customWidth="1"/>
    <col min="4" max="4" width="18" bestFit="1" customWidth="1"/>
    <col min="5" max="5" width="18" customWidth="1"/>
    <col min="6" max="8" width="18.7265625" customWidth="1"/>
    <col min="9" max="18" width="11.7265625" customWidth="1"/>
  </cols>
  <sheetData>
    <row r="1" spans="1:18" ht="39.75" customHeight="1" x14ac:dyDescent="0.35">
      <c r="A1" s="57" t="s">
        <v>0</v>
      </c>
      <c r="B1" s="57"/>
      <c r="C1" s="57"/>
      <c r="D1" s="57"/>
      <c r="E1" s="57"/>
      <c r="F1" s="57"/>
      <c r="G1" s="57"/>
      <c r="H1" s="57"/>
      <c r="I1" s="57"/>
      <c r="J1" s="57"/>
      <c r="K1" s="57"/>
      <c r="L1" s="57"/>
      <c r="M1" s="57"/>
      <c r="N1" s="57"/>
      <c r="O1" s="57"/>
      <c r="P1" s="57"/>
      <c r="Q1" s="57"/>
      <c r="R1" s="57"/>
    </row>
    <row r="2" spans="1:18" ht="24.75" customHeight="1" x14ac:dyDescent="0.35">
      <c r="A2" s="58" t="s">
        <v>29</v>
      </c>
      <c r="B2" s="58"/>
      <c r="C2" s="58"/>
      <c r="D2" s="58"/>
      <c r="E2" s="58"/>
      <c r="F2" s="58"/>
      <c r="G2" s="58"/>
      <c r="H2" s="58"/>
      <c r="I2" s="58"/>
      <c r="J2" s="58"/>
      <c r="K2" s="58"/>
      <c r="L2" s="58"/>
      <c r="M2" s="58"/>
      <c r="N2" s="58"/>
      <c r="O2" s="58"/>
      <c r="P2" s="58"/>
      <c r="Q2" s="58"/>
      <c r="R2" s="58"/>
    </row>
    <row r="3" spans="1:18" ht="7.5" customHeight="1" x14ac:dyDescent="0.35"/>
    <row r="4" spans="1:18" s="9" customFormat="1" ht="45" customHeight="1" x14ac:dyDescent="0.35">
      <c r="A4" s="10" t="s">
        <v>7</v>
      </c>
      <c r="B4" s="10" t="s">
        <v>8</v>
      </c>
      <c r="C4" s="10" t="s">
        <v>9</v>
      </c>
      <c r="D4" s="10" t="s">
        <v>10</v>
      </c>
      <c r="E4" s="10" t="s">
        <v>25</v>
      </c>
      <c r="F4" s="12" t="s">
        <v>26</v>
      </c>
      <c r="G4" s="12" t="s">
        <v>27</v>
      </c>
      <c r="H4" s="12" t="s">
        <v>28</v>
      </c>
      <c r="I4" s="8" t="s">
        <v>15</v>
      </c>
      <c r="J4" s="8" t="s">
        <v>24</v>
      </c>
      <c r="K4" s="8" t="s">
        <v>16</v>
      </c>
      <c r="L4" s="8" t="s">
        <v>17</v>
      </c>
      <c r="M4" s="8" t="s">
        <v>18</v>
      </c>
      <c r="N4" s="8" t="s">
        <v>19</v>
      </c>
      <c r="O4" s="8" t="s">
        <v>20</v>
      </c>
      <c r="P4" s="8" t="s">
        <v>21</v>
      </c>
      <c r="Q4" s="8" t="s">
        <v>22</v>
      </c>
      <c r="R4" s="8" t="s">
        <v>23</v>
      </c>
    </row>
    <row r="5" spans="1:18" ht="24" customHeight="1" x14ac:dyDescent="0.35">
      <c r="A5" s="4" t="str">
        <f>IF(Class_1[[#This Row],[Points]]="","",_xlfn.RANK.EQ(Class_1[[#This Row],[Points]],Class_1[Points],0))</f>
        <v/>
      </c>
      <c r="B5" s="14"/>
      <c r="C5" s="23" t="str">
        <f>IF(ISBLANK(Class_1[[#This Row],[Student]]), "", SUM(Class_1[[#This Row],[Enter If You Dare]:[Who Ate the Teacher''s Lunch?]]))</f>
        <v/>
      </c>
      <c r="D5" s="3" t="str">
        <f>IF(Class_1[[#This Row],[Points]]="","",IF(Class_1[[#This Row],[Points]]=MAX(Class_1[Points]),"🥇 LEADER",IF(Class_1[[#This Row],[Points]]=LARGE(Class_1[Points],2),"🥈 RUNNER-UP","")))</f>
        <v/>
      </c>
      <c r="E5" s="11" cm="1">
        <f t="array" ref="E5">SUMPRODUCT(--(Class_1[[#This Row],[Enter If You Dare]:[Who Ate the Teacher''s Lunch?]]&lt;&gt;""),--(Class_1[[#This Row],[Enter If You Dare]:[Who Ate the Teacher''s Lunch?]]&lt;&gt;0))</f>
        <v>0</v>
      </c>
      <c r="F5" s="17"/>
      <c r="G5" s="18"/>
      <c r="H5" s="18"/>
      <c r="I5" s="18"/>
      <c r="J5" s="18"/>
      <c r="K5" s="18"/>
      <c r="L5" s="18"/>
      <c r="M5" s="18"/>
      <c r="N5" s="18"/>
      <c r="O5" s="18"/>
      <c r="P5" s="18"/>
      <c r="Q5" s="18"/>
      <c r="R5" s="18"/>
    </row>
    <row r="6" spans="1:18" ht="24" customHeight="1" x14ac:dyDescent="0.35">
      <c r="A6" s="4" t="str">
        <f>IF(Class_1[[#This Row],[Points]]="","",_xlfn.RANK.EQ(Class_1[[#This Row],[Points]],Class_1[Points],0))</f>
        <v/>
      </c>
      <c r="B6" s="14"/>
      <c r="C6" s="23" t="str">
        <f>IF(ISBLANK(Class_1[[#This Row],[Student]]), "", SUM(Class_1[[#This Row],[Enter If You Dare]:[Who Ate the Teacher''s Lunch?]]))</f>
        <v/>
      </c>
      <c r="D6" s="3" t="str">
        <f>IF(Class_1[[#This Row],[Points]]="","",IF(Class_1[[#This Row],[Points]]=MAX(Class_1[Points]),"🥇 LEADER",IF(Class_1[[#This Row],[Points]]=LARGE(Class_1[Points],2),"🥈 RUNNER-UP","")))</f>
        <v/>
      </c>
      <c r="E6" s="11" cm="1">
        <f t="array" ref="E6">SUMPRODUCT(--(Class_1[[#This Row],[Enter If You Dare]:[Who Ate the Teacher''s Lunch?]]&lt;&gt;""),--(Class_1[[#This Row],[Enter If You Dare]:[Who Ate the Teacher''s Lunch?]]&lt;&gt;0))</f>
        <v>0</v>
      </c>
      <c r="F6" s="19"/>
      <c r="G6" s="20"/>
      <c r="H6" s="20"/>
      <c r="I6" s="20"/>
      <c r="J6" s="20"/>
      <c r="K6" s="20"/>
      <c r="L6" s="20"/>
      <c r="M6" s="20"/>
      <c r="N6" s="20"/>
      <c r="O6" s="20"/>
      <c r="P6" s="20"/>
      <c r="Q6" s="20"/>
      <c r="R6" s="20"/>
    </row>
    <row r="7" spans="1:18" ht="24" customHeight="1" x14ac:dyDescent="0.35">
      <c r="A7" s="4" t="str">
        <f>IF(Class_1[[#This Row],[Points]]="","",_xlfn.RANK.EQ(Class_1[[#This Row],[Points]],Class_1[Points],0))</f>
        <v/>
      </c>
      <c r="B7" s="14"/>
      <c r="C7" s="23" t="str">
        <f>IF(ISBLANK(Class_1[[#This Row],[Student]]), "", SUM(Class_1[[#This Row],[Enter If You Dare]:[Who Ate the Teacher''s Lunch?]]))</f>
        <v/>
      </c>
      <c r="D7" s="3" t="str">
        <f>IF(Class_1[[#This Row],[Points]]="","",IF(Class_1[[#This Row],[Points]]=MAX(Class_1[Points]),"🥇 LEADER",IF(Class_1[[#This Row],[Points]]=LARGE(Class_1[Points],2),"🥈 RUNNER-UP","")))</f>
        <v/>
      </c>
      <c r="E7" s="11" cm="1">
        <f t="array" ref="E7">SUMPRODUCT(--(Class_1[[#This Row],[Enter If You Dare]:[Who Ate the Teacher''s Lunch?]]&lt;&gt;""),--(Class_1[[#This Row],[Enter If You Dare]:[Who Ate the Teacher''s Lunch?]]&lt;&gt;0))</f>
        <v>0</v>
      </c>
      <c r="F7" s="19"/>
      <c r="G7" s="20"/>
      <c r="H7" s="20"/>
      <c r="I7" s="20"/>
      <c r="J7" s="20"/>
      <c r="K7" s="20"/>
      <c r="L7" s="20"/>
      <c r="M7" s="20"/>
      <c r="N7" s="20"/>
      <c r="O7" s="20"/>
      <c r="P7" s="20"/>
      <c r="Q7" s="20"/>
      <c r="R7" s="20"/>
    </row>
    <row r="8" spans="1:18" ht="24" customHeight="1" x14ac:dyDescent="0.35">
      <c r="A8" s="4" t="str">
        <f>IF(Class_1[[#This Row],[Points]]="","",_xlfn.RANK.EQ(Class_1[[#This Row],[Points]],Class_1[Points],0))</f>
        <v/>
      </c>
      <c r="B8" s="15"/>
      <c r="C8" s="23" t="str">
        <f>IF(ISBLANK(Class_1[[#This Row],[Student]]), "", SUM(Class_1[[#This Row],[Enter If You Dare]:[Who Ate the Teacher''s Lunch?]]))</f>
        <v/>
      </c>
      <c r="D8" s="3" t="str">
        <f>IF(Class_1[[#This Row],[Points]]="","",IF(Class_1[[#This Row],[Points]]=MAX(Class_1[Points]),"🥇 LEADER",IF(Class_1[[#This Row],[Points]]=LARGE(Class_1[Points],2),"🥈 RUNNER-UP","")))</f>
        <v/>
      </c>
      <c r="E8" s="11" cm="1">
        <f t="array" ref="E8">SUMPRODUCT(--(Class_1[[#This Row],[Enter If You Dare]:[Who Ate the Teacher''s Lunch?]]&lt;&gt;""),--(Class_1[[#This Row],[Enter If You Dare]:[Who Ate the Teacher''s Lunch?]]&lt;&gt;0))</f>
        <v>0</v>
      </c>
      <c r="F8" s="19"/>
      <c r="G8" s="20"/>
      <c r="H8" s="20"/>
      <c r="I8" s="20"/>
      <c r="J8" s="20"/>
      <c r="K8" s="20"/>
      <c r="L8" s="20"/>
      <c r="M8" s="20"/>
      <c r="N8" s="20"/>
      <c r="O8" s="20"/>
      <c r="P8" s="20"/>
      <c r="Q8" s="20"/>
      <c r="R8" s="20"/>
    </row>
    <row r="9" spans="1:18" ht="24" customHeight="1" x14ac:dyDescent="0.35">
      <c r="A9" s="4" t="str">
        <f>IF(Class_1[[#This Row],[Points]]="","",_xlfn.RANK.EQ(Class_1[[#This Row],[Points]],Class_1[Points],0))</f>
        <v/>
      </c>
      <c r="B9" s="13"/>
      <c r="C9" s="23" t="str">
        <f>IF(ISBLANK(Class_1[[#This Row],[Student]]), "", SUM(Class_1[[#This Row],[Enter If You Dare]:[Who Ate the Teacher''s Lunch?]]))</f>
        <v/>
      </c>
      <c r="D9" s="3" t="str">
        <f>IF(Class_1[[#This Row],[Points]]="","",IF(Class_1[[#This Row],[Points]]=MAX(Class_1[Points]),"🥇 LEADER",IF(Class_1[[#This Row],[Points]]=LARGE(Class_1[Points],2),"🥈 RUNNER-UP","")))</f>
        <v/>
      </c>
      <c r="E9" s="11" cm="1">
        <f t="array" ref="E9">SUMPRODUCT(--(Class_1[[#This Row],[Enter If You Dare]:[Who Ate the Teacher''s Lunch?]]&lt;&gt;""),--(Class_1[[#This Row],[Enter If You Dare]:[Who Ate the Teacher''s Lunch?]]&lt;&gt;0))</f>
        <v>0</v>
      </c>
      <c r="F9" s="19"/>
      <c r="G9" s="20"/>
      <c r="H9" s="20"/>
      <c r="I9" s="20"/>
      <c r="J9" s="20"/>
      <c r="K9" s="20"/>
      <c r="L9" s="20"/>
      <c r="M9" s="20"/>
      <c r="N9" s="20"/>
      <c r="O9" s="20"/>
      <c r="P9" s="20"/>
      <c r="Q9" s="20"/>
      <c r="R9" s="20"/>
    </row>
    <row r="10" spans="1:18" ht="24" customHeight="1" x14ac:dyDescent="0.35">
      <c r="A10" s="4" t="str">
        <f>IF(Class_1[[#This Row],[Points]]="","",_xlfn.RANK.EQ(Class_1[[#This Row],[Points]],Class_1[Points],0))</f>
        <v/>
      </c>
      <c r="B10" s="13"/>
      <c r="C10" s="23" t="str">
        <f>IF(ISBLANK(Class_1[[#This Row],[Student]]), "", SUM(Class_1[[#This Row],[Enter If You Dare]:[Who Ate the Teacher''s Lunch?]]))</f>
        <v/>
      </c>
      <c r="D10" s="3" t="str">
        <f>IF(Class_1[[#This Row],[Points]]="","",IF(Class_1[[#This Row],[Points]]=MAX(Class_1[Points]),"🥇 LEADER",IF(Class_1[[#This Row],[Points]]=LARGE(Class_1[Points],2),"🥈 RUNNER-UP","")))</f>
        <v/>
      </c>
      <c r="E10" s="11" cm="1">
        <f t="array" ref="E10">SUMPRODUCT(--(Class_1[[#This Row],[Enter If You Dare]:[Who Ate the Teacher''s Lunch?]]&lt;&gt;""),--(Class_1[[#This Row],[Enter If You Dare]:[Who Ate the Teacher''s Lunch?]]&lt;&gt;0))</f>
        <v>0</v>
      </c>
      <c r="F10" s="19"/>
      <c r="G10" s="20"/>
      <c r="H10" s="20"/>
      <c r="I10" s="20"/>
      <c r="J10" s="20"/>
      <c r="K10" s="20"/>
      <c r="L10" s="20"/>
      <c r="M10" s="20"/>
      <c r="N10" s="20"/>
      <c r="O10" s="20"/>
      <c r="P10" s="20"/>
      <c r="Q10" s="20"/>
      <c r="R10" s="20"/>
    </row>
    <row r="11" spans="1:18" ht="24" customHeight="1" x14ac:dyDescent="0.35">
      <c r="A11" s="4" t="str">
        <f>IF(Class_1[[#This Row],[Points]]="","",_xlfn.RANK.EQ(Class_1[[#This Row],[Points]],Class_1[Points],0))</f>
        <v/>
      </c>
      <c r="B11" s="13"/>
      <c r="C11" s="23" t="str">
        <f>IF(ISBLANK(Class_1[[#This Row],[Student]]), "", SUM(Class_1[[#This Row],[Enter If You Dare]:[Who Ate the Teacher''s Lunch?]]))</f>
        <v/>
      </c>
      <c r="D11" s="3" t="str">
        <f>IF(Class_1[[#This Row],[Points]]="","",IF(Class_1[[#This Row],[Points]]=MAX(Class_1[Points]),"🥇 LEADER",IF(Class_1[[#This Row],[Points]]=LARGE(Class_1[Points],2),"🥈 RUNNER-UP","")))</f>
        <v/>
      </c>
      <c r="E11" s="11" cm="1">
        <f t="array" ref="E11">SUMPRODUCT(--(Class_1[[#This Row],[Enter If You Dare]:[Who Ate the Teacher''s Lunch?]]&lt;&gt;""),--(Class_1[[#This Row],[Enter If You Dare]:[Who Ate the Teacher''s Lunch?]]&lt;&gt;0))</f>
        <v>0</v>
      </c>
      <c r="F11" s="19"/>
      <c r="G11" s="20"/>
      <c r="H11" s="20"/>
      <c r="I11" s="20"/>
      <c r="J11" s="20"/>
      <c r="K11" s="20"/>
      <c r="L11" s="20"/>
      <c r="M11" s="20"/>
      <c r="N11" s="20"/>
      <c r="O11" s="20"/>
      <c r="P11" s="20"/>
      <c r="Q11" s="20"/>
      <c r="R11" s="20"/>
    </row>
    <row r="12" spans="1:18" ht="24" customHeight="1" x14ac:dyDescent="0.35">
      <c r="A12" s="4" t="str">
        <f>IF(Class_1[[#This Row],[Points]]="","",_xlfn.RANK.EQ(Class_1[[#This Row],[Points]],Class_1[Points],0))</f>
        <v/>
      </c>
      <c r="B12" s="13"/>
      <c r="C12" s="23" t="str">
        <f>IF(ISBLANK(Class_1[[#This Row],[Student]]), "", SUM(Class_1[[#This Row],[Enter If You Dare]:[Who Ate the Teacher''s Lunch?]]))</f>
        <v/>
      </c>
      <c r="D12" s="3" t="str">
        <f>IF(Class_1[[#This Row],[Points]]="","",IF(Class_1[[#This Row],[Points]]=MAX(Class_1[Points]),"🥇 LEADER",IF(Class_1[[#This Row],[Points]]=LARGE(Class_1[Points],2),"🥈 RUNNER-UP","")))</f>
        <v/>
      </c>
      <c r="E12" s="11" cm="1">
        <f t="array" ref="E12">SUMPRODUCT(--(Class_1[[#This Row],[Enter If You Dare]:[Who Ate the Teacher''s Lunch?]]&lt;&gt;""),--(Class_1[[#This Row],[Enter If You Dare]:[Who Ate the Teacher''s Lunch?]]&lt;&gt;0))</f>
        <v>0</v>
      </c>
      <c r="F12" s="19"/>
      <c r="G12" s="20"/>
      <c r="H12" s="20"/>
      <c r="I12" s="20"/>
      <c r="J12" s="20"/>
      <c r="K12" s="20"/>
      <c r="L12" s="20"/>
      <c r="M12" s="20"/>
      <c r="N12" s="20"/>
      <c r="O12" s="20"/>
      <c r="P12" s="20"/>
      <c r="Q12" s="20"/>
      <c r="R12" s="20"/>
    </row>
    <row r="13" spans="1:18" ht="24" customHeight="1" x14ac:dyDescent="0.35">
      <c r="A13" s="4" t="str">
        <f>IF(Class_1[[#This Row],[Points]]="","",_xlfn.RANK.EQ(Class_1[[#This Row],[Points]],Class_1[Points],0))</f>
        <v/>
      </c>
      <c r="B13" s="13"/>
      <c r="C13" s="23" t="str">
        <f>IF(ISBLANK(Class_1[[#This Row],[Student]]), "", SUM(Class_1[[#This Row],[Enter If You Dare]:[Who Ate the Teacher''s Lunch?]]))</f>
        <v/>
      </c>
      <c r="D13" s="3" t="str">
        <f>IF(Class_1[[#This Row],[Points]]="","",IF(Class_1[[#This Row],[Points]]=MAX(Class_1[Points]),"🥇 LEADER",IF(Class_1[[#This Row],[Points]]=LARGE(Class_1[Points],2),"🥈 RUNNER-UP","")))</f>
        <v/>
      </c>
      <c r="E13" s="11" cm="1">
        <f t="array" ref="E13">SUMPRODUCT(--(Class_1[[#This Row],[Enter If You Dare]:[Who Ate the Teacher''s Lunch?]]&lt;&gt;""),--(Class_1[[#This Row],[Enter If You Dare]:[Who Ate the Teacher''s Lunch?]]&lt;&gt;0))</f>
        <v>0</v>
      </c>
      <c r="F13" s="19"/>
      <c r="G13" s="20"/>
      <c r="H13" s="20"/>
      <c r="I13" s="20"/>
      <c r="J13" s="20"/>
      <c r="K13" s="20"/>
      <c r="L13" s="20"/>
      <c r="M13" s="20"/>
      <c r="N13" s="20"/>
      <c r="O13" s="20"/>
      <c r="P13" s="20"/>
      <c r="Q13" s="20"/>
      <c r="R13" s="20"/>
    </row>
    <row r="14" spans="1:18" ht="24" customHeight="1" x14ac:dyDescent="0.35">
      <c r="A14" s="4" t="str">
        <f>IF(Class_1[[#This Row],[Points]]="","",_xlfn.RANK.EQ(Class_1[[#This Row],[Points]],Class_1[Points],0))</f>
        <v/>
      </c>
      <c r="B14" s="13"/>
      <c r="C14" s="23" t="str">
        <f>IF(ISBLANK(Class_1[[#This Row],[Student]]), "", SUM(Class_1[[#This Row],[Enter If You Dare]:[Who Ate the Teacher''s Lunch?]]))</f>
        <v/>
      </c>
      <c r="D14" s="3" t="str">
        <f>IF(Class_1[[#This Row],[Points]]="","",IF(Class_1[[#This Row],[Points]]=MAX(Class_1[Points]),"🥇 LEADER",IF(Class_1[[#This Row],[Points]]=LARGE(Class_1[Points],2),"🥈 RUNNER-UP","")))</f>
        <v/>
      </c>
      <c r="E14" s="11" cm="1">
        <f t="array" ref="E14">SUMPRODUCT(--(Class_1[[#This Row],[Enter If You Dare]:[Who Ate the Teacher''s Lunch?]]&lt;&gt;""),--(Class_1[[#This Row],[Enter If You Dare]:[Who Ate the Teacher''s Lunch?]]&lt;&gt;0))</f>
        <v>0</v>
      </c>
      <c r="F14" s="19"/>
      <c r="G14" s="20"/>
      <c r="H14" s="20"/>
      <c r="I14" s="20"/>
      <c r="J14" s="20"/>
      <c r="K14" s="20"/>
      <c r="L14" s="20"/>
      <c r="M14" s="20"/>
      <c r="N14" s="20"/>
      <c r="O14" s="20"/>
      <c r="P14" s="20"/>
      <c r="Q14" s="20"/>
      <c r="R14" s="20"/>
    </row>
    <row r="15" spans="1:18" ht="24" customHeight="1" x14ac:dyDescent="0.35">
      <c r="A15" s="4" t="str">
        <f>IF(Class_1[[#This Row],[Points]]="","",_xlfn.RANK.EQ(Class_1[[#This Row],[Points]],Class_1[Points],0))</f>
        <v/>
      </c>
      <c r="B15" s="13"/>
      <c r="C15" s="23" t="str">
        <f>IF(ISBLANK(Class_1[[#This Row],[Student]]), "", SUM(Class_1[[#This Row],[Enter If You Dare]:[Who Ate the Teacher''s Lunch?]]))</f>
        <v/>
      </c>
      <c r="D15" s="3" t="str">
        <f>IF(Class_1[[#This Row],[Points]]="","",IF(Class_1[[#This Row],[Points]]=MAX(Class_1[Points]),"🥇 LEADER",IF(Class_1[[#This Row],[Points]]=LARGE(Class_1[Points],2),"🥈 RUNNER-UP","")))</f>
        <v/>
      </c>
      <c r="E15" s="11" cm="1">
        <f t="array" ref="E15">SUMPRODUCT(--(Class_1[[#This Row],[Enter If You Dare]:[Who Ate the Teacher''s Lunch?]]&lt;&gt;""),--(Class_1[[#This Row],[Enter If You Dare]:[Who Ate the Teacher''s Lunch?]]&lt;&gt;0))</f>
        <v>0</v>
      </c>
      <c r="F15" s="19"/>
      <c r="G15" s="20"/>
      <c r="H15" s="20"/>
      <c r="I15" s="20"/>
      <c r="J15" s="20"/>
      <c r="K15" s="20"/>
      <c r="L15" s="20"/>
      <c r="M15" s="20"/>
      <c r="N15" s="20"/>
      <c r="O15" s="20"/>
      <c r="P15" s="20"/>
      <c r="Q15" s="20"/>
      <c r="R15" s="20"/>
    </row>
    <row r="16" spans="1:18" ht="24" customHeight="1" x14ac:dyDescent="0.35">
      <c r="A16" s="4" t="str">
        <f>IF(Class_1[[#This Row],[Points]]="","",_xlfn.RANK.EQ(Class_1[[#This Row],[Points]],Class_1[Points],0))</f>
        <v/>
      </c>
      <c r="B16" s="13"/>
      <c r="C16" s="23" t="str">
        <f>IF(ISBLANK(Class_1[[#This Row],[Student]]), "", SUM(Class_1[[#This Row],[Enter If You Dare]:[Who Ate the Teacher''s Lunch?]]))</f>
        <v/>
      </c>
      <c r="D16" s="3" t="str">
        <f>IF(Class_1[[#This Row],[Points]]="","",IF(Class_1[[#This Row],[Points]]=MAX(Class_1[Points]),"🥇 LEADER",IF(Class_1[[#This Row],[Points]]=LARGE(Class_1[Points],2),"🥈 RUNNER-UP","")))</f>
        <v/>
      </c>
      <c r="E16" s="11" cm="1">
        <f t="array" ref="E16">SUMPRODUCT(--(Class_1[[#This Row],[Enter If You Dare]:[Who Ate the Teacher''s Lunch?]]&lt;&gt;""),--(Class_1[[#This Row],[Enter If You Dare]:[Who Ate the Teacher''s Lunch?]]&lt;&gt;0))</f>
        <v>0</v>
      </c>
      <c r="F16" s="19"/>
      <c r="G16" s="20"/>
      <c r="H16" s="20"/>
      <c r="I16" s="20"/>
      <c r="J16" s="20"/>
      <c r="K16" s="20"/>
      <c r="L16" s="20"/>
      <c r="M16" s="20"/>
      <c r="N16" s="20"/>
      <c r="O16" s="20"/>
      <c r="P16" s="20"/>
      <c r="Q16" s="20"/>
      <c r="R16" s="20"/>
    </row>
    <row r="17" spans="1:18" ht="24" customHeight="1" x14ac:dyDescent="0.35">
      <c r="A17" s="4" t="str">
        <f>IF(Class_1[[#This Row],[Points]]="","",_xlfn.RANK.EQ(Class_1[[#This Row],[Points]],Class_1[Points],0))</f>
        <v/>
      </c>
      <c r="B17" s="13"/>
      <c r="C17" s="23" t="str">
        <f>IF(ISBLANK(Class_1[[#This Row],[Student]]), "", SUM(Class_1[[#This Row],[Enter If You Dare]:[Who Ate the Teacher''s Lunch?]]))</f>
        <v/>
      </c>
      <c r="D17" s="3" t="str">
        <f>IF(Class_1[[#This Row],[Points]]="","",IF(Class_1[[#This Row],[Points]]=MAX(Class_1[Points]),"🥇 LEADER",IF(Class_1[[#This Row],[Points]]=LARGE(Class_1[Points],2),"🥈 RUNNER-UP","")))</f>
        <v/>
      </c>
      <c r="E17" s="11" cm="1">
        <f t="array" ref="E17">SUMPRODUCT(--(Class_1[[#This Row],[Enter If You Dare]:[Who Ate the Teacher''s Lunch?]]&lt;&gt;""),--(Class_1[[#This Row],[Enter If You Dare]:[Who Ate the Teacher''s Lunch?]]&lt;&gt;0))</f>
        <v>0</v>
      </c>
      <c r="F17" s="19"/>
      <c r="G17" s="20"/>
      <c r="H17" s="20"/>
      <c r="I17" s="20"/>
      <c r="J17" s="20"/>
      <c r="K17" s="20"/>
      <c r="L17" s="20"/>
      <c r="M17" s="20"/>
      <c r="N17" s="20"/>
      <c r="O17" s="20"/>
      <c r="P17" s="20"/>
      <c r="Q17" s="20"/>
      <c r="R17" s="20"/>
    </row>
    <row r="18" spans="1:18" ht="24" customHeight="1" x14ac:dyDescent="0.35">
      <c r="A18" s="4" t="str">
        <f>IF(Class_1[[#This Row],[Points]]="","",_xlfn.RANK.EQ(Class_1[[#This Row],[Points]],Class_1[Points],0))</f>
        <v/>
      </c>
      <c r="B18" s="13"/>
      <c r="C18" s="23" t="str">
        <f>IF(ISBLANK(Class_1[[#This Row],[Student]]), "", SUM(Class_1[[#This Row],[Enter If You Dare]:[Who Ate the Teacher''s Lunch?]]))</f>
        <v/>
      </c>
      <c r="D18" s="3" t="str">
        <f>IF(Class_1[[#This Row],[Points]]="","",IF(Class_1[[#This Row],[Points]]=MAX(Class_1[Points]),"🥇 LEADER",IF(Class_1[[#This Row],[Points]]=LARGE(Class_1[Points],2),"🥈 RUNNER-UP","")))</f>
        <v/>
      </c>
      <c r="E18" s="11" cm="1">
        <f t="array" ref="E18">SUMPRODUCT(--(Class_1[[#This Row],[Enter If You Dare]:[Who Ate the Teacher''s Lunch?]]&lt;&gt;""),--(Class_1[[#This Row],[Enter If You Dare]:[Who Ate the Teacher''s Lunch?]]&lt;&gt;0))</f>
        <v>0</v>
      </c>
      <c r="F18" s="19"/>
      <c r="G18" s="20"/>
      <c r="H18" s="20"/>
      <c r="I18" s="20"/>
      <c r="J18" s="20"/>
      <c r="K18" s="20"/>
      <c r="L18" s="20"/>
      <c r="M18" s="20"/>
      <c r="N18" s="20"/>
      <c r="O18" s="20"/>
      <c r="P18" s="20"/>
      <c r="Q18" s="20"/>
      <c r="R18" s="20"/>
    </row>
    <row r="19" spans="1:18" ht="24" customHeight="1" x14ac:dyDescent="0.35">
      <c r="A19" s="4" t="str">
        <f>IF(Class_1[[#This Row],[Points]]="","",_xlfn.RANK.EQ(Class_1[[#This Row],[Points]],Class_1[Points],0))</f>
        <v/>
      </c>
      <c r="B19" s="13"/>
      <c r="C19" s="23" t="str">
        <f>IF(ISBLANK(Class_1[[#This Row],[Student]]), "", SUM(Class_1[[#This Row],[Enter If You Dare]:[Who Ate the Teacher''s Lunch?]]))</f>
        <v/>
      </c>
      <c r="D19" s="3" t="str">
        <f>IF(Class_1[[#This Row],[Points]]="","",IF(Class_1[[#This Row],[Points]]=MAX(Class_1[Points]),"🥇 LEADER",IF(Class_1[[#This Row],[Points]]=LARGE(Class_1[Points],2),"🥈 RUNNER-UP","")))</f>
        <v/>
      </c>
      <c r="E19" s="11" cm="1">
        <f t="array" ref="E19">SUMPRODUCT(--(Class_1[[#This Row],[Enter If You Dare]:[Who Ate the Teacher''s Lunch?]]&lt;&gt;""),--(Class_1[[#This Row],[Enter If You Dare]:[Who Ate the Teacher''s Lunch?]]&lt;&gt;0))</f>
        <v>0</v>
      </c>
      <c r="F19" s="19"/>
      <c r="G19" s="20"/>
      <c r="H19" s="20"/>
      <c r="I19" s="20"/>
      <c r="J19" s="20"/>
      <c r="K19" s="20"/>
      <c r="L19" s="20"/>
      <c r="M19" s="20"/>
      <c r="N19" s="20"/>
      <c r="O19" s="20"/>
      <c r="P19" s="20"/>
      <c r="Q19" s="20"/>
      <c r="R19" s="20"/>
    </row>
    <row r="20" spans="1:18" ht="24" customHeight="1" x14ac:dyDescent="0.35">
      <c r="A20" s="4" t="str">
        <f>IF(Class_1[[#This Row],[Points]]="","",_xlfn.RANK.EQ(Class_1[[#This Row],[Points]],Class_1[Points],0))</f>
        <v/>
      </c>
      <c r="B20" s="13"/>
      <c r="C20" s="23" t="str">
        <f>IF(ISBLANK(Class_1[[#This Row],[Student]]), "", SUM(Class_1[[#This Row],[Enter If You Dare]:[Who Ate the Teacher''s Lunch?]]))</f>
        <v/>
      </c>
      <c r="D20" s="3" t="str">
        <f>IF(Class_1[[#This Row],[Points]]="","",IF(Class_1[[#This Row],[Points]]=MAX(Class_1[Points]),"🥇 LEADER",IF(Class_1[[#This Row],[Points]]=LARGE(Class_1[Points],2),"🥈 RUNNER-UP","")))</f>
        <v/>
      </c>
      <c r="E20" s="11" cm="1">
        <f t="array" ref="E20">SUMPRODUCT(--(Class_1[[#This Row],[Enter If You Dare]:[Who Ate the Teacher''s Lunch?]]&lt;&gt;""),--(Class_1[[#This Row],[Enter If You Dare]:[Who Ate the Teacher''s Lunch?]]&lt;&gt;0))</f>
        <v>0</v>
      </c>
      <c r="F20" s="19"/>
      <c r="G20" s="20"/>
      <c r="H20" s="20"/>
      <c r="I20" s="20"/>
      <c r="J20" s="20"/>
      <c r="K20" s="20"/>
      <c r="L20" s="20"/>
      <c r="M20" s="20"/>
      <c r="N20" s="20"/>
      <c r="O20" s="20"/>
      <c r="P20" s="20"/>
      <c r="Q20" s="20"/>
      <c r="R20" s="20"/>
    </row>
    <row r="21" spans="1:18" ht="24" customHeight="1" x14ac:dyDescent="0.35">
      <c r="A21" s="4" t="str">
        <f>IF(Class_1[[#This Row],[Points]]="","",_xlfn.RANK.EQ(Class_1[[#This Row],[Points]],Class_1[Points],0))</f>
        <v/>
      </c>
      <c r="B21" s="13"/>
      <c r="C21" s="23" t="str">
        <f>IF(ISBLANK(Class_1[[#This Row],[Student]]), "", SUM(Class_1[[#This Row],[Enter If You Dare]:[Who Ate the Teacher''s Lunch?]]))</f>
        <v/>
      </c>
      <c r="D21" s="3" t="str">
        <f>IF(Class_1[[#This Row],[Points]]="","",IF(Class_1[[#This Row],[Points]]=MAX(Class_1[Points]),"🥇 LEADER",IF(Class_1[[#This Row],[Points]]=LARGE(Class_1[Points],2),"🥈 RUNNER-UP","")))</f>
        <v/>
      </c>
      <c r="E21" s="11" cm="1">
        <f t="array" ref="E21">SUMPRODUCT(--(Class_1[[#This Row],[Enter If You Dare]:[Who Ate the Teacher''s Lunch?]]&lt;&gt;""),--(Class_1[[#This Row],[Enter If You Dare]:[Who Ate the Teacher''s Lunch?]]&lt;&gt;0))</f>
        <v>0</v>
      </c>
      <c r="F21" s="19"/>
      <c r="G21" s="20"/>
      <c r="H21" s="20"/>
      <c r="I21" s="20"/>
      <c r="J21" s="20"/>
      <c r="K21" s="20"/>
      <c r="L21" s="20"/>
      <c r="M21" s="20"/>
      <c r="N21" s="20"/>
      <c r="O21" s="20"/>
      <c r="P21" s="20"/>
      <c r="Q21" s="20"/>
      <c r="R21" s="20"/>
    </row>
    <row r="22" spans="1:18" ht="24" customHeight="1" x14ac:dyDescent="0.35">
      <c r="A22" s="4" t="str">
        <f>IF(Class_1[[#This Row],[Points]]="","",_xlfn.RANK.EQ(Class_1[[#This Row],[Points]],Class_1[Points],0))</f>
        <v/>
      </c>
      <c r="B22" s="13"/>
      <c r="C22" s="23" t="str">
        <f>IF(ISBLANK(Class_1[[#This Row],[Student]]), "", SUM(Class_1[[#This Row],[Enter If You Dare]:[Who Ate the Teacher''s Lunch?]]))</f>
        <v/>
      </c>
      <c r="D22" s="3" t="str">
        <f>IF(Class_1[[#This Row],[Points]]="","",IF(Class_1[[#This Row],[Points]]=MAX(Class_1[Points]),"🥇 LEADER",IF(Class_1[[#This Row],[Points]]=LARGE(Class_1[Points],2),"🥈 RUNNER-UP","")))</f>
        <v/>
      </c>
      <c r="E22" s="11" cm="1">
        <f t="array" ref="E22">SUMPRODUCT(--(Class_1[[#This Row],[Enter If You Dare]:[Who Ate the Teacher''s Lunch?]]&lt;&gt;""),--(Class_1[[#This Row],[Enter If You Dare]:[Who Ate the Teacher''s Lunch?]]&lt;&gt;0))</f>
        <v>0</v>
      </c>
      <c r="F22" s="19"/>
      <c r="G22" s="20"/>
      <c r="H22" s="20"/>
      <c r="I22" s="20"/>
      <c r="J22" s="20"/>
      <c r="K22" s="20"/>
      <c r="L22" s="20"/>
      <c r="M22" s="20"/>
      <c r="N22" s="20"/>
      <c r="O22" s="20"/>
      <c r="P22" s="20"/>
      <c r="Q22" s="20"/>
      <c r="R22" s="20"/>
    </row>
    <row r="23" spans="1:18" ht="24" customHeight="1" x14ac:dyDescent="0.35">
      <c r="A23" s="4" t="str">
        <f>IF(Class_1[[#This Row],[Points]]="","",_xlfn.RANK.EQ(Class_1[[#This Row],[Points]],Class_1[Points],0))</f>
        <v/>
      </c>
      <c r="B23" s="13"/>
      <c r="C23" s="23" t="str">
        <f>IF(ISBLANK(Class_1[[#This Row],[Student]]), "", SUM(Class_1[[#This Row],[Enter If You Dare]:[Who Ate the Teacher''s Lunch?]]))</f>
        <v/>
      </c>
      <c r="D23" s="3" t="str">
        <f>IF(Class_1[[#This Row],[Points]]="","",IF(Class_1[[#This Row],[Points]]=MAX(Class_1[Points]),"🥇 LEADER",IF(Class_1[[#This Row],[Points]]=LARGE(Class_1[Points],2),"🥈 RUNNER-UP","")))</f>
        <v/>
      </c>
      <c r="E23" s="11" cm="1">
        <f t="array" ref="E23">SUMPRODUCT(--(Class_1[[#This Row],[Enter If You Dare]:[Who Ate the Teacher''s Lunch?]]&lt;&gt;""),--(Class_1[[#This Row],[Enter If You Dare]:[Who Ate the Teacher''s Lunch?]]&lt;&gt;0))</f>
        <v>0</v>
      </c>
      <c r="F23" s="19"/>
      <c r="G23" s="20"/>
      <c r="H23" s="20"/>
      <c r="I23" s="20"/>
      <c r="J23" s="20"/>
      <c r="K23" s="20"/>
      <c r="L23" s="20"/>
      <c r="M23" s="20"/>
      <c r="N23" s="20"/>
      <c r="O23" s="20"/>
      <c r="P23" s="20"/>
      <c r="Q23" s="20"/>
      <c r="R23" s="20"/>
    </row>
    <row r="24" spans="1:18" ht="24" customHeight="1" x14ac:dyDescent="0.35">
      <c r="A24" s="4" t="str">
        <f>IF(Class_1[[#This Row],[Points]]="","",_xlfn.RANK.EQ(Class_1[[#This Row],[Points]],Class_1[Points],0))</f>
        <v/>
      </c>
      <c r="B24" s="13"/>
      <c r="C24" s="23" t="str">
        <f>IF(ISBLANK(Class_1[[#This Row],[Student]]), "", SUM(Class_1[[#This Row],[Enter If You Dare]:[Who Ate the Teacher''s Lunch?]]))</f>
        <v/>
      </c>
      <c r="D24" s="3" t="str">
        <f>IF(Class_1[[#This Row],[Points]]="","",IF(Class_1[[#This Row],[Points]]=MAX(Class_1[Points]),"🥇 LEADER",IF(Class_1[[#This Row],[Points]]=LARGE(Class_1[Points],2),"🥈 RUNNER-UP","")))</f>
        <v/>
      </c>
      <c r="E24" s="11" cm="1">
        <f t="array" ref="E24">SUMPRODUCT(--(Class_1[[#This Row],[Enter If You Dare]:[Who Ate the Teacher''s Lunch?]]&lt;&gt;""),--(Class_1[[#This Row],[Enter If You Dare]:[Who Ate the Teacher''s Lunch?]]&lt;&gt;0))</f>
        <v>0</v>
      </c>
      <c r="F24" s="19"/>
      <c r="G24" s="20"/>
      <c r="H24" s="20"/>
      <c r="I24" s="20"/>
      <c r="J24" s="20"/>
      <c r="K24" s="20"/>
      <c r="L24" s="20"/>
      <c r="M24" s="20"/>
      <c r="N24" s="20"/>
      <c r="O24" s="20"/>
      <c r="P24" s="20"/>
      <c r="Q24" s="20"/>
      <c r="R24" s="20"/>
    </row>
    <row r="25" spans="1:18" ht="24" customHeight="1" x14ac:dyDescent="0.35">
      <c r="A25" s="4" t="str">
        <f>IF(Class_1[[#This Row],[Points]]="","",_xlfn.RANK.EQ(Class_1[[#This Row],[Points]],Class_1[Points],0))</f>
        <v/>
      </c>
      <c r="B25" s="13"/>
      <c r="C25" s="23" t="str">
        <f>IF(ISBLANK(Class_1[[#This Row],[Student]]), "", SUM(Class_1[[#This Row],[Enter If You Dare]:[Who Ate the Teacher''s Lunch?]]))</f>
        <v/>
      </c>
      <c r="D25" s="3" t="str">
        <f>IF(Class_1[[#This Row],[Points]]="","",IF(Class_1[[#This Row],[Points]]=MAX(Class_1[Points]),"🥇 LEADER",IF(Class_1[[#This Row],[Points]]=LARGE(Class_1[Points],2),"🥈 RUNNER-UP","")))</f>
        <v/>
      </c>
      <c r="E25" s="11" cm="1">
        <f t="array" ref="E25">SUMPRODUCT(--(Class_1[[#This Row],[Enter If You Dare]:[Who Ate the Teacher''s Lunch?]]&lt;&gt;""),--(Class_1[[#This Row],[Enter If You Dare]:[Who Ate the Teacher''s Lunch?]]&lt;&gt;0))</f>
        <v>0</v>
      </c>
      <c r="F25" s="19"/>
      <c r="G25" s="20"/>
      <c r="H25" s="20"/>
      <c r="I25" s="20"/>
      <c r="J25" s="20"/>
      <c r="K25" s="20"/>
      <c r="L25" s="20"/>
      <c r="M25" s="20"/>
      <c r="N25" s="20"/>
      <c r="O25" s="20"/>
      <c r="P25" s="20"/>
      <c r="Q25" s="20"/>
      <c r="R25" s="20"/>
    </row>
    <row r="26" spans="1:18" ht="24" customHeight="1" x14ac:dyDescent="0.35">
      <c r="A26" s="4" t="str">
        <f>IF(Class_1[[#This Row],[Points]]="","",_xlfn.RANK.EQ(Class_1[[#This Row],[Points]],Class_1[Points],0))</f>
        <v/>
      </c>
      <c r="B26" s="13"/>
      <c r="C26" s="23" t="str">
        <f>IF(ISBLANK(Class_1[[#This Row],[Student]]), "", SUM(Class_1[[#This Row],[Enter If You Dare]:[Who Ate the Teacher''s Lunch?]]))</f>
        <v/>
      </c>
      <c r="D26" s="3" t="str">
        <f>IF(Class_1[[#This Row],[Points]]="","",IF(Class_1[[#This Row],[Points]]=MAX(Class_1[Points]),"🥇 LEADER",IF(Class_1[[#This Row],[Points]]=LARGE(Class_1[Points],2),"🥈 RUNNER-UP","")))</f>
        <v/>
      </c>
      <c r="E26" s="11" cm="1">
        <f t="array" ref="E26">SUMPRODUCT(--(Class_1[[#This Row],[Enter If You Dare]:[Who Ate the Teacher''s Lunch?]]&lt;&gt;""),--(Class_1[[#This Row],[Enter If You Dare]:[Who Ate the Teacher''s Lunch?]]&lt;&gt;0))</f>
        <v>0</v>
      </c>
      <c r="F26" s="19"/>
      <c r="G26" s="20"/>
      <c r="H26" s="20"/>
      <c r="I26" s="20"/>
      <c r="J26" s="20"/>
      <c r="K26" s="20"/>
      <c r="L26" s="20"/>
      <c r="M26" s="20"/>
      <c r="N26" s="20"/>
      <c r="O26" s="20"/>
      <c r="P26" s="20"/>
      <c r="Q26" s="20"/>
      <c r="R26" s="20"/>
    </row>
    <row r="27" spans="1:18" ht="24" customHeight="1" x14ac:dyDescent="0.35">
      <c r="A27" s="4" t="str">
        <f>IF(Class_1[[#This Row],[Points]]="","",_xlfn.RANK.EQ(Class_1[[#This Row],[Points]],Class_1[Points],0))</f>
        <v/>
      </c>
      <c r="B27" s="13"/>
      <c r="C27" s="23" t="str">
        <f>IF(ISBLANK(Class_1[[#This Row],[Student]]), "", SUM(Class_1[[#This Row],[Enter If You Dare]:[Who Ate the Teacher''s Lunch?]]))</f>
        <v/>
      </c>
      <c r="D27" s="3" t="str">
        <f>IF(Class_1[[#This Row],[Points]]="","",IF(Class_1[[#This Row],[Points]]=MAX(Class_1[Points]),"🥇 LEADER",IF(Class_1[[#This Row],[Points]]=LARGE(Class_1[Points],2),"🥈 RUNNER-UP","")))</f>
        <v/>
      </c>
      <c r="E27" s="11" cm="1">
        <f t="array" ref="E27">SUMPRODUCT(--(Class_1[[#This Row],[Enter If You Dare]:[Who Ate the Teacher''s Lunch?]]&lt;&gt;""),--(Class_1[[#This Row],[Enter If You Dare]:[Who Ate the Teacher''s Lunch?]]&lt;&gt;0))</f>
        <v>0</v>
      </c>
      <c r="F27" s="19"/>
      <c r="G27" s="20"/>
      <c r="H27" s="20"/>
      <c r="I27" s="20"/>
      <c r="J27" s="20"/>
      <c r="K27" s="20"/>
      <c r="L27" s="20"/>
      <c r="M27" s="20"/>
      <c r="N27" s="20"/>
      <c r="O27" s="20"/>
      <c r="P27" s="20"/>
      <c r="Q27" s="20"/>
      <c r="R27" s="20"/>
    </row>
    <row r="28" spans="1:18" ht="24" customHeight="1" x14ac:dyDescent="0.35">
      <c r="A28" s="4" t="str">
        <f>IF(Class_1[[#This Row],[Points]]="","",_xlfn.RANK.EQ(Class_1[[#This Row],[Points]],Class_1[Points],0))</f>
        <v/>
      </c>
      <c r="B28" s="13"/>
      <c r="C28" s="23" t="str">
        <f>IF(ISBLANK(Class_1[[#This Row],[Student]]), "", SUM(Class_1[[#This Row],[Enter If You Dare]:[Who Ate the Teacher''s Lunch?]]))</f>
        <v/>
      </c>
      <c r="D28" s="3" t="str">
        <f>IF(Class_1[[#This Row],[Points]]="","",IF(Class_1[[#This Row],[Points]]=MAX(Class_1[Points]),"🥇 LEADER",IF(Class_1[[#This Row],[Points]]=LARGE(Class_1[Points],2),"🥈 RUNNER-UP","")))</f>
        <v/>
      </c>
      <c r="E28" s="11" cm="1">
        <f t="array" ref="E28">SUMPRODUCT(--(Class_1[[#This Row],[Enter If You Dare]:[Who Ate the Teacher''s Lunch?]]&lt;&gt;""),--(Class_1[[#This Row],[Enter If You Dare]:[Who Ate the Teacher''s Lunch?]]&lt;&gt;0))</f>
        <v>0</v>
      </c>
      <c r="F28" s="19"/>
      <c r="G28" s="20"/>
      <c r="H28" s="20"/>
      <c r="I28" s="20"/>
      <c r="J28" s="20"/>
      <c r="K28" s="20"/>
      <c r="L28" s="20"/>
      <c r="M28" s="20"/>
      <c r="N28" s="20"/>
      <c r="O28" s="20"/>
      <c r="P28" s="20"/>
      <c r="Q28" s="20"/>
      <c r="R28" s="20"/>
    </row>
    <row r="29" spans="1:18" ht="24" customHeight="1" x14ac:dyDescent="0.35">
      <c r="A29" s="4" t="str">
        <f>IF(Class_1[[#This Row],[Points]]="","",_xlfn.RANK.EQ(Class_1[[#This Row],[Points]],Class_1[Points],0))</f>
        <v/>
      </c>
      <c r="B29" s="13"/>
      <c r="C29" s="23" t="str">
        <f>IF(ISBLANK(Class_1[[#This Row],[Student]]), "", SUM(Class_1[[#This Row],[Enter If You Dare]:[Who Ate the Teacher''s Lunch?]]))</f>
        <v/>
      </c>
      <c r="D29" s="3" t="str">
        <f>IF(Class_1[[#This Row],[Points]]="","",IF(Class_1[[#This Row],[Points]]=MAX(Class_1[Points]),"🥇 LEADER",IF(Class_1[[#This Row],[Points]]=LARGE(Class_1[Points],2),"🥈 RUNNER-UP","")))</f>
        <v/>
      </c>
      <c r="E29" s="11" cm="1">
        <f t="array" ref="E29">SUMPRODUCT(--(Class_1[[#This Row],[Enter If You Dare]:[Who Ate the Teacher''s Lunch?]]&lt;&gt;""),--(Class_1[[#This Row],[Enter If You Dare]:[Who Ate the Teacher''s Lunch?]]&lt;&gt;0))</f>
        <v>0</v>
      </c>
      <c r="F29" s="19"/>
      <c r="G29" s="20"/>
      <c r="H29" s="20"/>
      <c r="I29" s="20"/>
      <c r="J29" s="20"/>
      <c r="K29" s="20"/>
      <c r="L29" s="20"/>
      <c r="M29" s="20"/>
      <c r="N29" s="20"/>
      <c r="O29" s="20"/>
      <c r="P29" s="20"/>
      <c r="Q29" s="20"/>
      <c r="R29" s="20"/>
    </row>
    <row r="30" spans="1:18" ht="24" customHeight="1" x14ac:dyDescent="0.35">
      <c r="A30" s="4" t="str">
        <f>IF(Class_1[[#This Row],[Points]]="","",_xlfn.RANK.EQ(Class_1[[#This Row],[Points]],Class_1[Points],0))</f>
        <v/>
      </c>
      <c r="B30" s="13"/>
      <c r="C30" s="23" t="str">
        <f>IF(ISBLANK(Class_1[[#This Row],[Student]]), "", SUM(Class_1[[#This Row],[Enter If You Dare]:[Who Ate the Teacher''s Lunch?]]))</f>
        <v/>
      </c>
      <c r="D30" s="3" t="str">
        <f>IF(Class_1[[#This Row],[Points]]="","",IF(Class_1[[#This Row],[Points]]=MAX(Class_1[Points]),"🥇 LEADER",IF(Class_1[[#This Row],[Points]]=LARGE(Class_1[Points],2),"🥈 RUNNER-UP","")))</f>
        <v/>
      </c>
      <c r="E30" s="11" cm="1">
        <f t="array" ref="E30">SUMPRODUCT(--(Class_1[[#This Row],[Enter If You Dare]:[Who Ate the Teacher''s Lunch?]]&lt;&gt;""),--(Class_1[[#This Row],[Enter If You Dare]:[Who Ate the Teacher''s Lunch?]]&lt;&gt;0))</f>
        <v>0</v>
      </c>
      <c r="F30" s="19"/>
      <c r="G30" s="20"/>
      <c r="H30" s="20"/>
      <c r="I30" s="20"/>
      <c r="J30" s="20"/>
      <c r="K30" s="20"/>
      <c r="L30" s="20"/>
      <c r="M30" s="20"/>
      <c r="N30" s="20"/>
      <c r="O30" s="20"/>
      <c r="P30" s="20"/>
      <c r="Q30" s="20"/>
      <c r="R30" s="20"/>
    </row>
    <row r="31" spans="1:18" ht="24" customHeight="1" x14ac:dyDescent="0.35">
      <c r="A31" s="4" t="str">
        <f>IF(Class_1[[#This Row],[Points]]="","",_xlfn.RANK.EQ(Class_1[[#This Row],[Points]],Class_1[Points],0))</f>
        <v/>
      </c>
      <c r="B31" s="16"/>
      <c r="C31" s="23" t="str">
        <f>IF(ISBLANK(Class_1[[#This Row],[Student]]), "", SUM(Class_1[[#This Row],[Enter If You Dare]:[Who Ate the Teacher''s Lunch?]]))</f>
        <v/>
      </c>
      <c r="D31" s="3" t="str">
        <f>IF(Class_1[[#This Row],[Points]]="","",IF(Class_1[[#This Row],[Points]]=MAX(Class_1[Points]),"🥇 LEADER",IF(Class_1[[#This Row],[Points]]=LARGE(Class_1[Points],2),"🥈 RUNNER-UP","")))</f>
        <v/>
      </c>
      <c r="E31" s="11" cm="1">
        <f t="array" ref="E31">SUMPRODUCT(--(Class_1[[#This Row],[Enter If You Dare]:[Who Ate the Teacher''s Lunch?]]&lt;&gt;""),--(Class_1[[#This Row],[Enter If You Dare]:[Who Ate the Teacher''s Lunch?]]&lt;&gt;0))</f>
        <v>0</v>
      </c>
      <c r="F31" s="19"/>
      <c r="G31" s="20"/>
      <c r="H31" s="20"/>
      <c r="I31" s="20"/>
      <c r="J31" s="20"/>
      <c r="K31" s="20"/>
      <c r="L31" s="20"/>
      <c r="M31" s="20"/>
      <c r="N31" s="20"/>
      <c r="O31" s="20"/>
      <c r="P31" s="20"/>
      <c r="Q31" s="20"/>
      <c r="R31" s="20"/>
    </row>
    <row r="32" spans="1:18" ht="24" customHeight="1" x14ac:dyDescent="0.35">
      <c r="A32" s="4" t="str">
        <f>IF(Class_1[[#This Row],[Points]]="","",_xlfn.RANK.EQ(Class_1[[#This Row],[Points]],Class_1[Points],0))</f>
        <v/>
      </c>
      <c r="B32" s="16"/>
      <c r="C32" s="23" t="str">
        <f>IF(ISBLANK(Class_1[[#This Row],[Student]]), "", SUM(Class_1[[#This Row],[Enter If You Dare]:[Who Ate the Teacher''s Lunch?]]))</f>
        <v/>
      </c>
      <c r="D32" s="3" t="str">
        <f>IF(Class_1[[#This Row],[Points]]="","",IF(Class_1[[#This Row],[Points]]=MAX(Class_1[Points]),"🥇 LEADER",IF(Class_1[[#This Row],[Points]]=LARGE(Class_1[Points],2),"🥈 RUNNER-UP","")))</f>
        <v/>
      </c>
      <c r="E32" s="11" cm="1">
        <f t="array" ref="E32">SUMPRODUCT(--(Class_1[[#This Row],[Enter If You Dare]:[Who Ate the Teacher''s Lunch?]]&lt;&gt;""),--(Class_1[[#This Row],[Enter If You Dare]:[Who Ate the Teacher''s Lunch?]]&lt;&gt;0))</f>
        <v>0</v>
      </c>
      <c r="F32" s="19"/>
      <c r="G32" s="20"/>
      <c r="H32" s="20"/>
      <c r="I32" s="20"/>
      <c r="J32" s="20"/>
      <c r="K32" s="20"/>
      <c r="L32" s="20"/>
      <c r="M32" s="20"/>
      <c r="N32" s="20"/>
      <c r="O32" s="20"/>
      <c r="P32" s="20"/>
      <c r="Q32" s="20"/>
      <c r="R32" s="20"/>
    </row>
    <row r="33" spans="1:18" ht="24" customHeight="1" x14ac:dyDescent="0.35">
      <c r="A33" s="4" t="str">
        <f>IF(Class_1[[#This Row],[Points]]="","",_xlfn.RANK.EQ(Class_1[[#This Row],[Points]],Class_1[Points],0))</f>
        <v/>
      </c>
      <c r="B33" s="16"/>
      <c r="C33" s="23" t="str">
        <f>IF(ISBLANK(Class_1[[#This Row],[Student]]), "", SUM(Class_1[[#This Row],[Enter If You Dare]:[Who Ate the Teacher''s Lunch?]]))</f>
        <v/>
      </c>
      <c r="D33" s="3" t="str">
        <f>IF(Class_1[[#This Row],[Points]]="","",IF(Class_1[[#This Row],[Points]]=MAX(Class_1[Points]),"🥇 LEADER",IF(Class_1[[#This Row],[Points]]=LARGE(Class_1[Points],2),"🥈 RUNNER-UP","")))</f>
        <v/>
      </c>
      <c r="E33" s="11" cm="1">
        <f t="array" ref="E33">SUMPRODUCT(--(Class_1[[#This Row],[Enter If You Dare]:[Who Ate the Teacher''s Lunch?]]&lt;&gt;""),--(Class_1[[#This Row],[Enter If You Dare]:[Who Ate the Teacher''s Lunch?]]&lt;&gt;0))</f>
        <v>0</v>
      </c>
      <c r="F33" s="19"/>
      <c r="G33" s="20"/>
      <c r="H33" s="20"/>
      <c r="I33" s="20"/>
      <c r="J33" s="20"/>
      <c r="K33" s="20"/>
      <c r="L33" s="20"/>
      <c r="M33" s="20"/>
      <c r="N33" s="20"/>
      <c r="O33" s="20"/>
      <c r="P33" s="20"/>
      <c r="Q33" s="20"/>
      <c r="R33" s="20"/>
    </row>
    <row r="34" spans="1:18" ht="24" customHeight="1" x14ac:dyDescent="0.35">
      <c r="A34" s="4" t="str">
        <f>IF(Class_1[[#This Row],[Points]]="","",_xlfn.RANK.EQ(Class_1[[#This Row],[Points]],Class_1[Points],0))</f>
        <v/>
      </c>
      <c r="B34" s="16"/>
      <c r="C34" s="23" t="str">
        <f>IF(ISBLANK(Class_1[[#This Row],[Student]]), "", SUM(Class_1[[#This Row],[Enter If You Dare]:[Who Ate the Teacher''s Lunch?]]))</f>
        <v/>
      </c>
      <c r="D34" s="3" t="str">
        <f>IF(Class_1[[#This Row],[Points]]="","",IF(Class_1[[#This Row],[Points]]=MAX(Class_1[Points]),"🥇 LEADER",IF(Class_1[[#This Row],[Points]]=LARGE(Class_1[Points],2),"🥈 RUNNER-UP","")))</f>
        <v/>
      </c>
      <c r="E34" s="11" cm="1">
        <f t="array" ref="E34">SUMPRODUCT(--(Class_1[[#This Row],[Enter If You Dare]:[Who Ate the Teacher''s Lunch?]]&lt;&gt;""),--(Class_1[[#This Row],[Enter If You Dare]:[Who Ate the Teacher''s Lunch?]]&lt;&gt;0))</f>
        <v>0</v>
      </c>
      <c r="F34" s="19"/>
      <c r="G34" s="20"/>
      <c r="H34" s="20"/>
      <c r="I34" s="20"/>
      <c r="J34" s="20"/>
      <c r="K34" s="20"/>
      <c r="L34" s="20"/>
      <c r="M34" s="20"/>
      <c r="N34" s="20"/>
      <c r="O34" s="20"/>
      <c r="P34" s="20"/>
      <c r="Q34" s="20"/>
      <c r="R34" s="20"/>
    </row>
    <row r="35" spans="1:18" ht="24" customHeight="1" x14ac:dyDescent="0.35">
      <c r="A35" s="4" t="str">
        <f>IF(Class_1[[#This Row],[Points]]="","",_xlfn.RANK.EQ(Class_1[[#This Row],[Points]],Class_1[Points],0))</f>
        <v/>
      </c>
      <c r="B35" s="16"/>
      <c r="C35" s="23" t="str">
        <f>IF(ISBLANK(Class_1[[#This Row],[Student]]), "", SUM(Class_1[[#This Row],[Enter If You Dare]:[Who Ate the Teacher''s Lunch?]]))</f>
        <v/>
      </c>
      <c r="D35" s="3" t="str">
        <f>IF(Class_1[[#This Row],[Points]]="","",IF(Class_1[[#This Row],[Points]]=MAX(Class_1[Points]),"🥇 LEADER",IF(Class_1[[#This Row],[Points]]=LARGE(Class_1[Points],2),"🥈 RUNNER-UP","")))</f>
        <v/>
      </c>
      <c r="E35" s="11" cm="1">
        <f t="array" ref="E35">SUMPRODUCT(--(Class_1[[#This Row],[Enter If You Dare]:[Who Ate the Teacher''s Lunch?]]&lt;&gt;""),--(Class_1[[#This Row],[Enter If You Dare]:[Who Ate the Teacher''s Lunch?]]&lt;&gt;0))</f>
        <v>0</v>
      </c>
      <c r="F35" s="19"/>
      <c r="G35" s="20"/>
      <c r="H35" s="20"/>
      <c r="I35" s="20"/>
      <c r="J35" s="20"/>
      <c r="K35" s="20"/>
      <c r="L35" s="20"/>
      <c r="M35" s="20"/>
      <c r="N35" s="20"/>
      <c r="O35" s="20"/>
      <c r="P35" s="20"/>
      <c r="Q35" s="20"/>
      <c r="R35" s="20"/>
    </row>
    <row r="36" spans="1:18" ht="24" customHeight="1" x14ac:dyDescent="0.35">
      <c r="A36" s="4" t="str">
        <f>IF(Class_1[[#This Row],[Points]]="","",_xlfn.RANK.EQ(Class_1[[#This Row],[Points]],Class_1[Points],0))</f>
        <v/>
      </c>
      <c r="B36" s="16"/>
      <c r="C36" s="23" t="str">
        <f>IF(ISBLANK(Class_1[[#This Row],[Student]]), "", SUM(Class_1[[#This Row],[Enter If You Dare]:[Who Ate the Teacher''s Lunch?]]))</f>
        <v/>
      </c>
      <c r="D36" s="3" t="str">
        <f>IF(Class_1[[#This Row],[Points]]="","",IF(Class_1[[#This Row],[Points]]=MAX(Class_1[Points]),"🥇 LEADER",IF(Class_1[[#This Row],[Points]]=LARGE(Class_1[Points],2),"🥈 RUNNER-UP","")))</f>
        <v/>
      </c>
      <c r="E36" s="11" cm="1">
        <f t="array" ref="E36">SUMPRODUCT(--(Class_1[[#This Row],[Enter If You Dare]:[Who Ate the Teacher''s Lunch?]]&lt;&gt;""),--(Class_1[[#This Row],[Enter If You Dare]:[Who Ate the Teacher''s Lunch?]]&lt;&gt;0))</f>
        <v>0</v>
      </c>
      <c r="F36" s="19"/>
      <c r="G36" s="20"/>
      <c r="H36" s="20"/>
      <c r="I36" s="20"/>
      <c r="J36" s="20"/>
      <c r="K36" s="20"/>
      <c r="L36" s="20"/>
      <c r="M36" s="20"/>
      <c r="N36" s="20"/>
      <c r="O36" s="20"/>
      <c r="P36" s="20"/>
      <c r="Q36" s="20"/>
      <c r="R36" s="20"/>
    </row>
    <row r="37" spans="1:18" ht="24" customHeight="1" x14ac:dyDescent="0.35">
      <c r="A37" s="4" t="str">
        <f>IF(Class_1[[#This Row],[Points]]="","",_xlfn.RANK.EQ(Class_1[[#This Row],[Points]],Class_1[Points],0))</f>
        <v/>
      </c>
      <c r="B37" s="16"/>
      <c r="C37" s="23" t="str">
        <f>IF(ISBLANK(Class_1[[#This Row],[Student]]), "", SUM(Class_1[[#This Row],[Enter If You Dare]:[Who Ate the Teacher''s Lunch?]]))</f>
        <v/>
      </c>
      <c r="D37" s="3" t="str">
        <f>IF(Class_1[[#This Row],[Points]]="","",IF(Class_1[[#This Row],[Points]]=MAX(Class_1[Points]),"🥇 LEADER",IF(Class_1[[#This Row],[Points]]=LARGE(Class_1[Points],2),"🥈 RUNNER-UP","")))</f>
        <v/>
      </c>
      <c r="E37" s="11" cm="1">
        <f t="array" ref="E37">SUMPRODUCT(--(Class_1[[#This Row],[Enter If You Dare]:[Who Ate the Teacher''s Lunch?]]&lt;&gt;""),--(Class_1[[#This Row],[Enter If You Dare]:[Who Ate the Teacher''s Lunch?]]&lt;&gt;0))</f>
        <v>0</v>
      </c>
      <c r="F37" s="19"/>
      <c r="G37" s="20"/>
      <c r="H37" s="20"/>
      <c r="I37" s="20"/>
      <c r="J37" s="20"/>
      <c r="K37" s="20"/>
      <c r="L37" s="20"/>
      <c r="M37" s="20"/>
      <c r="N37" s="20"/>
      <c r="O37" s="20"/>
      <c r="P37" s="20"/>
      <c r="Q37" s="20"/>
      <c r="R37" s="20"/>
    </row>
    <row r="38" spans="1:18" ht="24" customHeight="1" x14ac:dyDescent="0.35">
      <c r="A38" s="4" t="str">
        <f>IF(Class_1[[#This Row],[Points]]="","",_xlfn.RANK.EQ(Class_1[[#This Row],[Points]],Class_1[Points],0))</f>
        <v/>
      </c>
      <c r="B38" s="16"/>
      <c r="C38" s="23" t="str">
        <f>IF(ISBLANK(Class_1[[#This Row],[Student]]), "", SUM(Class_1[[#This Row],[Enter If You Dare]:[Who Ate the Teacher''s Lunch?]]))</f>
        <v/>
      </c>
      <c r="D38" s="3" t="str">
        <f>IF(Class_1[[#This Row],[Points]]="","",IF(Class_1[[#This Row],[Points]]=MAX(Class_1[Points]),"🥇 LEADER",IF(Class_1[[#This Row],[Points]]=LARGE(Class_1[Points],2),"🥈 RUNNER-UP","")))</f>
        <v/>
      </c>
      <c r="E38" s="11" cm="1">
        <f t="array" ref="E38">SUMPRODUCT(--(Class_1[[#This Row],[Enter If You Dare]:[Who Ate the Teacher''s Lunch?]]&lt;&gt;""),--(Class_1[[#This Row],[Enter If You Dare]:[Who Ate the Teacher''s Lunch?]]&lt;&gt;0))</f>
        <v>0</v>
      </c>
      <c r="F38" s="21"/>
      <c r="G38" s="22"/>
      <c r="H38" s="22"/>
      <c r="I38" s="22"/>
      <c r="J38" s="22"/>
      <c r="K38" s="22"/>
      <c r="L38" s="22"/>
      <c r="M38" s="22"/>
      <c r="N38" s="22"/>
      <c r="O38" s="22"/>
      <c r="P38" s="22"/>
      <c r="Q38" s="22"/>
      <c r="R38" s="22"/>
    </row>
    <row r="40" spans="1:18" ht="30" customHeight="1" x14ac:dyDescent="0.35">
      <c r="A40" s="52" t="s">
        <v>13</v>
      </c>
      <c r="B40" s="52"/>
      <c r="C40" s="1">
        <f>SUM(C5:C38)</f>
        <v>0</v>
      </c>
    </row>
    <row r="41" spans="1:18" x14ac:dyDescent="0.35">
      <c r="A41" s="55" t="s">
        <v>30</v>
      </c>
      <c r="B41" s="56"/>
      <c r="C41" s="24">
        <f>COUNTA(Class_1[Student])</f>
        <v>0</v>
      </c>
    </row>
    <row r="43" spans="1:18" ht="15.5" x14ac:dyDescent="0.35">
      <c r="A43" s="59" t="s">
        <v>47</v>
      </c>
      <c r="B43" s="59"/>
      <c r="C43" s="34"/>
    </row>
    <row r="44" spans="1:18" x14ac:dyDescent="0.35">
      <c r="B44" s="37" t="s">
        <v>11</v>
      </c>
      <c r="C44" s="26" t="str">
        <f>IFERROR(INDEX(Class_1[Student],MATCH(1,Class_1[Rank],0))&amp;" ("&amp;INDEX(Class_1[Points],MATCH(1,Class_1[Rank],0))&amp;" pts)","")</f>
        <v/>
      </c>
    </row>
    <row r="45" spans="1:18" x14ac:dyDescent="0.35">
      <c r="B45" s="38" t="s">
        <v>12</v>
      </c>
      <c r="C45" s="26" t="str">
        <f>IFERROR(INDEX(Class_1[Student],MATCH(2,Class_1[Rank],0))&amp;" ("&amp;INDEX(Class_1[Points],MATCH(2,Class_1[Rank],0))&amp;" pts)","")</f>
        <v/>
      </c>
    </row>
    <row r="46" spans="1:18" ht="30" customHeight="1" x14ac:dyDescent="0.35">
      <c r="B46" s="36" t="s">
        <v>48</v>
      </c>
      <c r="C46" s="35" t="str">
        <f>IFERROR(INDEX(Class_1[Student],MATCH(MAX(Class_1[Creativity]),Class_1[Creativity],0)),"")</f>
        <v/>
      </c>
    </row>
    <row r="47" spans="1:18" ht="30" customHeight="1" x14ac:dyDescent="0.35">
      <c r="B47" s="36" t="s">
        <v>49</v>
      </c>
      <c r="C47" s="35" t="str">
        <f>IFERROR(INDEX(Class_1[Student],MATCH(MAX(Class_1[Persistence]),Class_1[Persistence],0)),"")</f>
        <v/>
      </c>
    </row>
    <row r="48" spans="1:18" ht="30" customHeight="1" x14ac:dyDescent="0.35">
      <c r="B48" s="36" t="s">
        <v>50</v>
      </c>
      <c r="C48" s="35" t="str">
        <f>IFERROR(INDEX(Class_1[Student],MATCH(MAX(Class_1[Encouragement]),Class_1[Encouragement],0)),"")</f>
        <v/>
      </c>
    </row>
  </sheetData>
  <mergeCells count="5">
    <mergeCell ref="A1:R1"/>
    <mergeCell ref="A2:R2"/>
    <mergeCell ref="A40:B40"/>
    <mergeCell ref="A41:B41"/>
    <mergeCell ref="A43:B43"/>
  </mergeCells>
  <conditionalFormatting sqref="D5:D38">
    <cfRule type="cellIs" dxfId="9" priority="1" operator="equal">
      <formula>"🥈 RUNNER-UP"</formula>
    </cfRule>
    <cfRule type="cellIs" dxfId="8" priority="2" operator="equal">
      <formula>"🥇 LEADER"</formula>
    </cfRule>
  </conditionalFormatting>
  <conditionalFormatting sqref="E5:E38">
    <cfRule type="dataBar" priority="3">
      <dataBar showValue="0">
        <cfvo type="num" val="0"/>
        <cfvo type="num" val="10"/>
        <color theme="6"/>
      </dataBar>
      <extLst>
        <ext xmlns:x14="http://schemas.microsoft.com/office/spreadsheetml/2009/9/main" uri="{B025F937-C7B1-47D3-B67F-A62EFF666E3E}">
          <x14:id>{B1D9AB74-77AA-43F1-AF8F-2326C9ADDD61}</x14:id>
        </ext>
      </extLst>
    </cfRule>
  </conditionalFormatting>
  <pageMargins left="0.75" right="0.75" top="1" bottom="1" header="0.511811023622047" footer="0.511811023622047"/>
  <pageSetup paperSize="9" orientation="portrait" horizontalDpi="300" verticalDpi="300"/>
  <tableParts count="1">
    <tablePart r:id="rId1"/>
  </tableParts>
  <extLst>
    <ext xmlns:x14="http://schemas.microsoft.com/office/spreadsheetml/2009/9/main" uri="{78C0D931-6437-407d-A8EE-F0AAD7539E65}">
      <x14:conditionalFormattings>
        <x14:conditionalFormatting xmlns:xm="http://schemas.microsoft.com/office/excel/2006/main">
          <x14:cfRule type="dataBar" id="{B1D9AB74-77AA-43F1-AF8F-2326C9ADDD61}">
            <x14:dataBar minLength="0" maxLength="100" gradient="0">
              <x14:cfvo type="num">
                <xm:f>0</xm:f>
              </x14:cfvo>
              <x14:cfvo type="num">
                <xm:f>10</xm:f>
              </x14:cfvo>
              <x14:negativeFillColor rgb="FFFF0000"/>
              <x14:axisColor rgb="FF000000"/>
            </x14:dataBar>
          </x14:cfRule>
          <xm:sqref>E5:E38</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180DAF-8EAF-4EC1-B892-56C1170A39FB}">
  <sheetPr>
    <tabColor rgb="FF2C5F8A"/>
  </sheetPr>
  <dimension ref="A1:R48"/>
  <sheetViews>
    <sheetView zoomScaleNormal="100" workbookViewId="0">
      <selection activeCell="B5" sqref="B5"/>
    </sheetView>
  </sheetViews>
  <sheetFormatPr defaultColWidth="8.7265625" defaultRowHeight="14.5" x14ac:dyDescent="0.35"/>
  <cols>
    <col min="1" max="1" width="8.26953125" customWidth="1"/>
    <col min="2" max="2" width="28" customWidth="1"/>
    <col min="3" max="3" width="19.453125" customWidth="1"/>
    <col min="4" max="4" width="18" bestFit="1" customWidth="1"/>
    <col min="5" max="5" width="18" customWidth="1"/>
    <col min="6" max="8" width="18.7265625" customWidth="1"/>
    <col min="9" max="18" width="11.7265625" customWidth="1"/>
  </cols>
  <sheetData>
    <row r="1" spans="1:18" ht="39.75" customHeight="1" x14ac:dyDescent="0.35">
      <c r="A1" s="57" t="s">
        <v>0</v>
      </c>
      <c r="B1" s="57"/>
      <c r="C1" s="57"/>
      <c r="D1" s="57"/>
      <c r="E1" s="57"/>
      <c r="F1" s="57"/>
      <c r="G1" s="57"/>
      <c r="H1" s="57"/>
      <c r="I1" s="57"/>
      <c r="J1" s="57"/>
      <c r="K1" s="57"/>
      <c r="L1" s="57"/>
      <c r="M1" s="57"/>
      <c r="N1" s="57"/>
      <c r="O1" s="57"/>
      <c r="P1" s="57"/>
      <c r="Q1" s="57"/>
      <c r="R1" s="57"/>
    </row>
    <row r="2" spans="1:18" ht="24.75" customHeight="1" x14ac:dyDescent="0.35">
      <c r="A2" s="58" t="s">
        <v>29</v>
      </c>
      <c r="B2" s="58"/>
      <c r="C2" s="58"/>
      <c r="D2" s="58"/>
      <c r="E2" s="58"/>
      <c r="F2" s="58"/>
      <c r="G2" s="58"/>
      <c r="H2" s="58"/>
      <c r="I2" s="58"/>
      <c r="J2" s="58"/>
      <c r="K2" s="58"/>
      <c r="L2" s="58"/>
      <c r="M2" s="58"/>
      <c r="N2" s="58"/>
      <c r="O2" s="58"/>
      <c r="P2" s="58"/>
      <c r="Q2" s="58"/>
      <c r="R2" s="58"/>
    </row>
    <row r="3" spans="1:18" ht="7.5" customHeight="1" x14ac:dyDescent="0.35"/>
    <row r="4" spans="1:18" s="9" customFormat="1" ht="45" customHeight="1" x14ac:dyDescent="0.35">
      <c r="A4" s="10" t="s">
        <v>7</v>
      </c>
      <c r="B4" s="10" t="s">
        <v>8</v>
      </c>
      <c r="C4" s="10" t="s">
        <v>9</v>
      </c>
      <c r="D4" s="10" t="s">
        <v>10</v>
      </c>
      <c r="E4" s="10" t="s">
        <v>25</v>
      </c>
      <c r="F4" s="12" t="s">
        <v>26</v>
      </c>
      <c r="G4" s="12" t="s">
        <v>27</v>
      </c>
      <c r="H4" s="12" t="s">
        <v>28</v>
      </c>
      <c r="I4" s="8" t="s">
        <v>15</v>
      </c>
      <c r="J4" s="8" t="s">
        <v>24</v>
      </c>
      <c r="K4" s="8" t="s">
        <v>16</v>
      </c>
      <c r="L4" s="8" t="s">
        <v>17</v>
      </c>
      <c r="M4" s="8" t="s">
        <v>18</v>
      </c>
      <c r="N4" s="8" t="s">
        <v>19</v>
      </c>
      <c r="O4" s="8" t="s">
        <v>20</v>
      </c>
      <c r="P4" s="8" t="s">
        <v>21</v>
      </c>
      <c r="Q4" s="8" t="s">
        <v>22</v>
      </c>
      <c r="R4" s="8" t="s">
        <v>23</v>
      </c>
    </row>
    <row r="5" spans="1:18" ht="24" customHeight="1" x14ac:dyDescent="0.35">
      <c r="A5" s="4" t="str">
        <f>IF(Class_2[[#This Row],[Points]]="","",_xlfn.RANK.EQ(Class_2[[#This Row],[Points]],Class_2[Points],0))</f>
        <v/>
      </c>
      <c r="B5" s="14"/>
      <c r="C5" s="23" t="str">
        <f>IF(ISBLANK(Class_2[[#This Row],[Student]]), "", SUM(Class_2[[#This Row],[Enter If You Dare]:[Who Ate the Teacher''s Lunch?]]))</f>
        <v/>
      </c>
      <c r="D5" s="3" t="str">
        <f>IF(Class_2[[#This Row],[Points]]="","",IF(Class_2[[#This Row],[Points]]=MAX(Class_2[Points]),"🥇 LEADER",IF(Class_2[[#This Row],[Points]]=LARGE(Class_2[Points],2),"🥈 RUNNER-UP","")))</f>
        <v/>
      </c>
      <c r="E5" s="11" cm="1">
        <f t="array" ref="E5">SUMPRODUCT(--(Class_2[[#This Row],[Enter If You Dare]:[Who Ate the Teacher''s Lunch?]]&lt;&gt;""),--(Class_2[[#This Row],[Enter If You Dare]:[Who Ate the Teacher''s Lunch?]]&lt;&gt;0))</f>
        <v>0</v>
      </c>
      <c r="F5" s="17"/>
      <c r="G5" s="18"/>
      <c r="H5" s="18"/>
      <c r="I5" s="18"/>
      <c r="J5" s="18"/>
      <c r="K5" s="18"/>
      <c r="L5" s="18"/>
      <c r="M5" s="18"/>
      <c r="N5" s="18"/>
      <c r="O5" s="18"/>
      <c r="P5" s="18"/>
      <c r="Q5" s="18"/>
      <c r="R5" s="18"/>
    </row>
    <row r="6" spans="1:18" ht="24" customHeight="1" x14ac:dyDescent="0.35">
      <c r="A6" s="4" t="str">
        <f>IF(Class_2[[#This Row],[Points]]="","",_xlfn.RANK.EQ(Class_2[[#This Row],[Points]],Class_2[Points],0))</f>
        <v/>
      </c>
      <c r="B6" s="14"/>
      <c r="C6" s="23" t="str">
        <f>IF(ISBLANK(Class_2[[#This Row],[Student]]), "", SUM(Class_2[[#This Row],[Enter If You Dare]:[Who Ate the Teacher''s Lunch?]]))</f>
        <v/>
      </c>
      <c r="D6" s="3" t="str">
        <f>IF(Class_2[[#This Row],[Points]]="","",IF(Class_2[[#This Row],[Points]]=MAX(Class_2[Points]),"🥇 LEADER",IF(Class_2[[#This Row],[Points]]=LARGE(Class_2[Points],2),"🥈 RUNNER-UP","")))</f>
        <v/>
      </c>
      <c r="E6" s="11" cm="1">
        <f t="array" ref="E6">SUMPRODUCT(--(Class_2[[#This Row],[Enter If You Dare]:[Who Ate the Teacher''s Lunch?]]&lt;&gt;""),--(Class_2[[#This Row],[Enter If You Dare]:[Who Ate the Teacher''s Lunch?]]&lt;&gt;0))</f>
        <v>0</v>
      </c>
      <c r="F6" s="19"/>
      <c r="G6" s="20"/>
      <c r="H6" s="20"/>
      <c r="I6" s="20"/>
      <c r="J6" s="20"/>
      <c r="K6" s="20"/>
      <c r="L6" s="20"/>
      <c r="M6" s="20"/>
      <c r="N6" s="20"/>
      <c r="O6" s="20"/>
      <c r="P6" s="20"/>
      <c r="Q6" s="20"/>
      <c r="R6" s="20"/>
    </row>
    <row r="7" spans="1:18" ht="24" customHeight="1" x14ac:dyDescent="0.35">
      <c r="A7" s="4" t="str">
        <f>IF(Class_2[[#This Row],[Points]]="","",_xlfn.RANK.EQ(Class_2[[#This Row],[Points]],Class_2[Points],0))</f>
        <v/>
      </c>
      <c r="B7" s="14"/>
      <c r="C7" s="23" t="str">
        <f>IF(ISBLANK(Class_2[[#This Row],[Student]]), "", SUM(Class_2[[#This Row],[Enter If You Dare]:[Who Ate the Teacher''s Lunch?]]))</f>
        <v/>
      </c>
      <c r="D7" s="3" t="str">
        <f>IF(Class_2[[#This Row],[Points]]="","",IF(Class_2[[#This Row],[Points]]=MAX(Class_2[Points]),"🥇 LEADER",IF(Class_2[[#This Row],[Points]]=LARGE(Class_2[Points],2),"🥈 RUNNER-UP","")))</f>
        <v/>
      </c>
      <c r="E7" s="11" cm="1">
        <f t="array" ref="E7">SUMPRODUCT(--(Class_2[[#This Row],[Enter If You Dare]:[Who Ate the Teacher''s Lunch?]]&lt;&gt;""),--(Class_2[[#This Row],[Enter If You Dare]:[Who Ate the Teacher''s Lunch?]]&lt;&gt;0))</f>
        <v>0</v>
      </c>
      <c r="F7" s="19"/>
      <c r="G7" s="20"/>
      <c r="H7" s="20"/>
      <c r="I7" s="20"/>
      <c r="J7" s="20"/>
      <c r="K7" s="20"/>
      <c r="L7" s="20"/>
      <c r="M7" s="20"/>
      <c r="N7" s="20"/>
      <c r="O7" s="20"/>
      <c r="P7" s="20"/>
      <c r="Q7" s="20"/>
      <c r="R7" s="20"/>
    </row>
    <row r="8" spans="1:18" ht="24" customHeight="1" x14ac:dyDescent="0.35">
      <c r="A8" s="4" t="str">
        <f>IF(Class_2[[#This Row],[Points]]="","",_xlfn.RANK.EQ(Class_2[[#This Row],[Points]],Class_2[Points],0))</f>
        <v/>
      </c>
      <c r="B8" s="15"/>
      <c r="C8" s="23" t="str">
        <f>IF(ISBLANK(Class_2[[#This Row],[Student]]), "", SUM(Class_2[[#This Row],[Enter If You Dare]:[Who Ate the Teacher''s Lunch?]]))</f>
        <v/>
      </c>
      <c r="D8" s="3" t="str">
        <f>IF(Class_2[[#This Row],[Points]]="","",IF(Class_2[[#This Row],[Points]]=MAX(Class_2[Points]),"🥇 LEADER",IF(Class_2[[#This Row],[Points]]=LARGE(Class_2[Points],2),"🥈 RUNNER-UP","")))</f>
        <v/>
      </c>
      <c r="E8" s="11" cm="1">
        <f t="array" ref="E8">SUMPRODUCT(--(Class_2[[#This Row],[Enter If You Dare]:[Who Ate the Teacher''s Lunch?]]&lt;&gt;""),--(Class_2[[#This Row],[Enter If You Dare]:[Who Ate the Teacher''s Lunch?]]&lt;&gt;0))</f>
        <v>0</v>
      </c>
      <c r="F8" s="19"/>
      <c r="G8" s="20"/>
      <c r="H8" s="20"/>
      <c r="I8" s="20"/>
      <c r="J8" s="20"/>
      <c r="K8" s="20"/>
      <c r="L8" s="20"/>
      <c r="M8" s="20"/>
      <c r="N8" s="20"/>
      <c r="O8" s="20"/>
      <c r="P8" s="20"/>
      <c r="Q8" s="20"/>
      <c r="R8" s="20"/>
    </row>
    <row r="9" spans="1:18" ht="24" customHeight="1" x14ac:dyDescent="0.35">
      <c r="A9" s="4" t="str">
        <f>IF(Class_2[[#This Row],[Points]]="","",_xlfn.RANK.EQ(Class_2[[#This Row],[Points]],Class_2[Points],0))</f>
        <v/>
      </c>
      <c r="B9" s="13"/>
      <c r="C9" s="23" t="str">
        <f>IF(ISBLANK(Class_2[[#This Row],[Student]]), "", SUM(Class_2[[#This Row],[Enter If You Dare]:[Who Ate the Teacher''s Lunch?]]))</f>
        <v/>
      </c>
      <c r="D9" s="3" t="str">
        <f>IF(Class_2[[#This Row],[Points]]="","",IF(Class_2[[#This Row],[Points]]=MAX(Class_2[Points]),"🥇 LEADER",IF(Class_2[[#This Row],[Points]]=LARGE(Class_2[Points],2),"🥈 RUNNER-UP","")))</f>
        <v/>
      </c>
      <c r="E9" s="11" cm="1">
        <f t="array" ref="E9">SUMPRODUCT(--(Class_2[[#This Row],[Enter If You Dare]:[Who Ate the Teacher''s Lunch?]]&lt;&gt;""),--(Class_2[[#This Row],[Enter If You Dare]:[Who Ate the Teacher''s Lunch?]]&lt;&gt;0))</f>
        <v>0</v>
      </c>
      <c r="F9" s="19"/>
      <c r="G9" s="20"/>
      <c r="H9" s="20"/>
      <c r="I9" s="20"/>
      <c r="J9" s="20"/>
      <c r="K9" s="20"/>
      <c r="L9" s="20"/>
      <c r="M9" s="20"/>
      <c r="N9" s="20"/>
      <c r="O9" s="20"/>
      <c r="P9" s="20"/>
      <c r="Q9" s="20"/>
      <c r="R9" s="20"/>
    </row>
    <row r="10" spans="1:18" ht="24" customHeight="1" x14ac:dyDescent="0.35">
      <c r="A10" s="4" t="str">
        <f>IF(Class_2[[#This Row],[Points]]="","",_xlfn.RANK.EQ(Class_2[[#This Row],[Points]],Class_2[Points],0))</f>
        <v/>
      </c>
      <c r="B10" s="13"/>
      <c r="C10" s="23" t="str">
        <f>IF(ISBLANK(Class_2[[#This Row],[Student]]), "", SUM(Class_2[[#This Row],[Enter If You Dare]:[Who Ate the Teacher''s Lunch?]]))</f>
        <v/>
      </c>
      <c r="D10" s="3" t="str">
        <f>IF(Class_2[[#This Row],[Points]]="","",IF(Class_2[[#This Row],[Points]]=MAX(Class_2[Points]),"🥇 LEADER",IF(Class_2[[#This Row],[Points]]=LARGE(Class_2[Points],2),"🥈 RUNNER-UP","")))</f>
        <v/>
      </c>
      <c r="E10" s="11" cm="1">
        <f t="array" ref="E10">SUMPRODUCT(--(Class_2[[#This Row],[Enter If You Dare]:[Who Ate the Teacher''s Lunch?]]&lt;&gt;""),--(Class_2[[#This Row],[Enter If You Dare]:[Who Ate the Teacher''s Lunch?]]&lt;&gt;0))</f>
        <v>0</v>
      </c>
      <c r="F10" s="19"/>
      <c r="G10" s="20"/>
      <c r="H10" s="20"/>
      <c r="I10" s="20"/>
      <c r="J10" s="20"/>
      <c r="K10" s="20"/>
      <c r="L10" s="20"/>
      <c r="M10" s="20"/>
      <c r="N10" s="20"/>
      <c r="O10" s="20"/>
      <c r="P10" s="20"/>
      <c r="Q10" s="20"/>
      <c r="R10" s="20"/>
    </row>
    <row r="11" spans="1:18" ht="24" customHeight="1" x14ac:dyDescent="0.35">
      <c r="A11" s="4" t="str">
        <f>IF(Class_2[[#This Row],[Points]]="","",_xlfn.RANK.EQ(Class_2[[#This Row],[Points]],Class_2[Points],0))</f>
        <v/>
      </c>
      <c r="B11" s="13"/>
      <c r="C11" s="23" t="str">
        <f>IF(ISBLANK(Class_2[[#This Row],[Student]]), "", SUM(Class_2[[#This Row],[Enter If You Dare]:[Who Ate the Teacher''s Lunch?]]))</f>
        <v/>
      </c>
      <c r="D11" s="3" t="str">
        <f>IF(Class_2[[#This Row],[Points]]="","",IF(Class_2[[#This Row],[Points]]=MAX(Class_2[Points]),"🥇 LEADER",IF(Class_2[[#This Row],[Points]]=LARGE(Class_2[Points],2),"🥈 RUNNER-UP","")))</f>
        <v/>
      </c>
      <c r="E11" s="11" cm="1">
        <f t="array" ref="E11">SUMPRODUCT(--(Class_2[[#This Row],[Enter If You Dare]:[Who Ate the Teacher''s Lunch?]]&lt;&gt;""),--(Class_2[[#This Row],[Enter If You Dare]:[Who Ate the Teacher''s Lunch?]]&lt;&gt;0))</f>
        <v>0</v>
      </c>
      <c r="F11" s="19"/>
      <c r="G11" s="20"/>
      <c r="H11" s="20"/>
      <c r="I11" s="20"/>
      <c r="J11" s="20"/>
      <c r="K11" s="20"/>
      <c r="L11" s="20"/>
      <c r="M11" s="20"/>
      <c r="N11" s="20"/>
      <c r="O11" s="20"/>
      <c r="P11" s="20"/>
      <c r="Q11" s="20"/>
      <c r="R11" s="20"/>
    </row>
    <row r="12" spans="1:18" ht="24" customHeight="1" x14ac:dyDescent="0.35">
      <c r="A12" s="4" t="str">
        <f>IF(Class_2[[#This Row],[Points]]="","",_xlfn.RANK.EQ(Class_2[[#This Row],[Points]],Class_2[Points],0))</f>
        <v/>
      </c>
      <c r="B12" s="13"/>
      <c r="C12" s="23" t="str">
        <f>IF(ISBLANK(Class_2[[#This Row],[Student]]), "", SUM(Class_2[[#This Row],[Enter If You Dare]:[Who Ate the Teacher''s Lunch?]]))</f>
        <v/>
      </c>
      <c r="D12" s="3" t="str">
        <f>IF(Class_2[[#This Row],[Points]]="","",IF(Class_2[[#This Row],[Points]]=MAX(Class_2[Points]),"🥇 LEADER",IF(Class_2[[#This Row],[Points]]=LARGE(Class_2[Points],2),"🥈 RUNNER-UP","")))</f>
        <v/>
      </c>
      <c r="E12" s="11" cm="1">
        <f t="array" ref="E12">SUMPRODUCT(--(Class_2[[#This Row],[Enter If You Dare]:[Who Ate the Teacher''s Lunch?]]&lt;&gt;""),--(Class_2[[#This Row],[Enter If You Dare]:[Who Ate the Teacher''s Lunch?]]&lt;&gt;0))</f>
        <v>0</v>
      </c>
      <c r="F12" s="19"/>
      <c r="G12" s="20"/>
      <c r="H12" s="20"/>
      <c r="I12" s="20"/>
      <c r="J12" s="20"/>
      <c r="K12" s="20"/>
      <c r="L12" s="20"/>
      <c r="M12" s="20"/>
      <c r="N12" s="20"/>
      <c r="O12" s="20"/>
      <c r="P12" s="20"/>
      <c r="Q12" s="20"/>
      <c r="R12" s="20"/>
    </row>
    <row r="13" spans="1:18" ht="24" customHeight="1" x14ac:dyDescent="0.35">
      <c r="A13" s="4" t="str">
        <f>IF(Class_2[[#This Row],[Points]]="","",_xlfn.RANK.EQ(Class_2[[#This Row],[Points]],Class_2[Points],0))</f>
        <v/>
      </c>
      <c r="B13" s="13"/>
      <c r="C13" s="23" t="str">
        <f>IF(ISBLANK(Class_2[[#This Row],[Student]]), "", SUM(Class_2[[#This Row],[Enter If You Dare]:[Who Ate the Teacher''s Lunch?]]))</f>
        <v/>
      </c>
      <c r="D13" s="3" t="str">
        <f>IF(Class_2[[#This Row],[Points]]="","",IF(Class_2[[#This Row],[Points]]=MAX(Class_2[Points]),"🥇 LEADER",IF(Class_2[[#This Row],[Points]]=LARGE(Class_2[Points],2),"🥈 RUNNER-UP","")))</f>
        <v/>
      </c>
      <c r="E13" s="11" cm="1">
        <f t="array" ref="E13">SUMPRODUCT(--(Class_2[[#This Row],[Enter If You Dare]:[Who Ate the Teacher''s Lunch?]]&lt;&gt;""),--(Class_2[[#This Row],[Enter If You Dare]:[Who Ate the Teacher''s Lunch?]]&lt;&gt;0))</f>
        <v>0</v>
      </c>
      <c r="F13" s="19"/>
      <c r="G13" s="20"/>
      <c r="H13" s="20"/>
      <c r="I13" s="20"/>
      <c r="J13" s="20"/>
      <c r="K13" s="20"/>
      <c r="L13" s="20"/>
      <c r="M13" s="20"/>
      <c r="N13" s="20"/>
      <c r="O13" s="20"/>
      <c r="P13" s="20"/>
      <c r="Q13" s="20"/>
      <c r="R13" s="20"/>
    </row>
    <row r="14" spans="1:18" ht="24" customHeight="1" x14ac:dyDescent="0.35">
      <c r="A14" s="4" t="str">
        <f>IF(Class_2[[#This Row],[Points]]="","",_xlfn.RANK.EQ(Class_2[[#This Row],[Points]],Class_2[Points],0))</f>
        <v/>
      </c>
      <c r="B14" s="13"/>
      <c r="C14" s="23" t="str">
        <f>IF(ISBLANK(Class_2[[#This Row],[Student]]), "", SUM(Class_2[[#This Row],[Enter If You Dare]:[Who Ate the Teacher''s Lunch?]]))</f>
        <v/>
      </c>
      <c r="D14" s="3" t="str">
        <f>IF(Class_2[[#This Row],[Points]]="","",IF(Class_2[[#This Row],[Points]]=MAX(Class_2[Points]),"🥇 LEADER",IF(Class_2[[#This Row],[Points]]=LARGE(Class_2[Points],2),"🥈 RUNNER-UP","")))</f>
        <v/>
      </c>
      <c r="E14" s="11" cm="1">
        <f t="array" ref="E14">SUMPRODUCT(--(Class_2[[#This Row],[Enter If You Dare]:[Who Ate the Teacher''s Lunch?]]&lt;&gt;""),--(Class_2[[#This Row],[Enter If You Dare]:[Who Ate the Teacher''s Lunch?]]&lt;&gt;0))</f>
        <v>0</v>
      </c>
      <c r="F14" s="19"/>
      <c r="G14" s="20"/>
      <c r="H14" s="20"/>
      <c r="I14" s="20"/>
      <c r="J14" s="20"/>
      <c r="K14" s="20"/>
      <c r="L14" s="20"/>
      <c r="M14" s="20"/>
      <c r="N14" s="20"/>
      <c r="O14" s="20"/>
      <c r="P14" s="20"/>
      <c r="Q14" s="20"/>
      <c r="R14" s="20"/>
    </row>
    <row r="15" spans="1:18" ht="24" customHeight="1" x14ac:dyDescent="0.35">
      <c r="A15" s="4" t="str">
        <f>IF(Class_2[[#This Row],[Points]]="","",_xlfn.RANK.EQ(Class_2[[#This Row],[Points]],Class_2[Points],0))</f>
        <v/>
      </c>
      <c r="B15" s="13"/>
      <c r="C15" s="23" t="str">
        <f>IF(ISBLANK(Class_2[[#This Row],[Student]]), "", SUM(Class_2[[#This Row],[Enter If You Dare]:[Who Ate the Teacher''s Lunch?]]))</f>
        <v/>
      </c>
      <c r="D15" s="3" t="str">
        <f>IF(Class_2[[#This Row],[Points]]="","",IF(Class_2[[#This Row],[Points]]=MAX(Class_2[Points]),"🥇 LEADER",IF(Class_2[[#This Row],[Points]]=LARGE(Class_2[Points],2),"🥈 RUNNER-UP","")))</f>
        <v/>
      </c>
      <c r="E15" s="11" cm="1">
        <f t="array" ref="E15">SUMPRODUCT(--(Class_2[[#This Row],[Enter If You Dare]:[Who Ate the Teacher''s Lunch?]]&lt;&gt;""),--(Class_2[[#This Row],[Enter If You Dare]:[Who Ate the Teacher''s Lunch?]]&lt;&gt;0))</f>
        <v>0</v>
      </c>
      <c r="F15" s="19"/>
      <c r="G15" s="20"/>
      <c r="H15" s="20"/>
      <c r="I15" s="20"/>
      <c r="J15" s="20"/>
      <c r="K15" s="20"/>
      <c r="L15" s="20"/>
      <c r="M15" s="20"/>
      <c r="N15" s="20"/>
      <c r="O15" s="20"/>
      <c r="P15" s="20"/>
      <c r="Q15" s="20"/>
      <c r="R15" s="20"/>
    </row>
    <row r="16" spans="1:18" ht="24" customHeight="1" x14ac:dyDescent="0.35">
      <c r="A16" s="4" t="str">
        <f>IF(Class_2[[#This Row],[Points]]="","",_xlfn.RANK.EQ(Class_2[[#This Row],[Points]],Class_2[Points],0))</f>
        <v/>
      </c>
      <c r="B16" s="13"/>
      <c r="C16" s="23" t="str">
        <f>IF(ISBLANK(Class_2[[#This Row],[Student]]), "", SUM(Class_2[[#This Row],[Enter If You Dare]:[Who Ate the Teacher''s Lunch?]]))</f>
        <v/>
      </c>
      <c r="D16" s="3" t="str">
        <f>IF(Class_2[[#This Row],[Points]]="","",IF(Class_2[[#This Row],[Points]]=MAX(Class_2[Points]),"🥇 LEADER",IF(Class_2[[#This Row],[Points]]=LARGE(Class_2[Points],2),"🥈 RUNNER-UP","")))</f>
        <v/>
      </c>
      <c r="E16" s="11" cm="1">
        <f t="array" ref="E16">SUMPRODUCT(--(Class_2[[#This Row],[Enter If You Dare]:[Who Ate the Teacher''s Lunch?]]&lt;&gt;""),--(Class_2[[#This Row],[Enter If You Dare]:[Who Ate the Teacher''s Lunch?]]&lt;&gt;0))</f>
        <v>0</v>
      </c>
      <c r="F16" s="19"/>
      <c r="G16" s="20"/>
      <c r="H16" s="20"/>
      <c r="I16" s="20"/>
      <c r="J16" s="20"/>
      <c r="K16" s="20"/>
      <c r="L16" s="20"/>
      <c r="M16" s="20"/>
      <c r="N16" s="20"/>
      <c r="O16" s="20"/>
      <c r="P16" s="20"/>
      <c r="Q16" s="20"/>
      <c r="R16" s="20"/>
    </row>
    <row r="17" spans="1:18" ht="24" customHeight="1" x14ac:dyDescent="0.35">
      <c r="A17" s="4" t="str">
        <f>IF(Class_2[[#This Row],[Points]]="","",_xlfn.RANK.EQ(Class_2[[#This Row],[Points]],Class_2[Points],0))</f>
        <v/>
      </c>
      <c r="B17" s="13"/>
      <c r="C17" s="23" t="str">
        <f>IF(ISBLANK(Class_2[[#This Row],[Student]]), "", SUM(Class_2[[#This Row],[Enter If You Dare]:[Who Ate the Teacher''s Lunch?]]))</f>
        <v/>
      </c>
      <c r="D17" s="3" t="str">
        <f>IF(Class_2[[#This Row],[Points]]="","",IF(Class_2[[#This Row],[Points]]=MAX(Class_2[Points]),"🥇 LEADER",IF(Class_2[[#This Row],[Points]]=LARGE(Class_2[Points],2),"🥈 RUNNER-UP","")))</f>
        <v/>
      </c>
      <c r="E17" s="11" cm="1">
        <f t="array" ref="E17">SUMPRODUCT(--(Class_2[[#This Row],[Enter If You Dare]:[Who Ate the Teacher''s Lunch?]]&lt;&gt;""),--(Class_2[[#This Row],[Enter If You Dare]:[Who Ate the Teacher''s Lunch?]]&lt;&gt;0))</f>
        <v>0</v>
      </c>
      <c r="F17" s="19"/>
      <c r="G17" s="20"/>
      <c r="H17" s="20"/>
      <c r="I17" s="20"/>
      <c r="J17" s="20"/>
      <c r="K17" s="20"/>
      <c r="L17" s="20"/>
      <c r="M17" s="20"/>
      <c r="N17" s="20"/>
      <c r="O17" s="20"/>
      <c r="P17" s="20"/>
      <c r="Q17" s="20"/>
      <c r="R17" s="20"/>
    </row>
    <row r="18" spans="1:18" ht="24" customHeight="1" x14ac:dyDescent="0.35">
      <c r="A18" s="4" t="str">
        <f>IF(Class_2[[#This Row],[Points]]="","",_xlfn.RANK.EQ(Class_2[[#This Row],[Points]],Class_2[Points],0))</f>
        <v/>
      </c>
      <c r="B18" s="13"/>
      <c r="C18" s="23" t="str">
        <f>IF(ISBLANK(Class_2[[#This Row],[Student]]), "", SUM(Class_2[[#This Row],[Enter If You Dare]:[Who Ate the Teacher''s Lunch?]]))</f>
        <v/>
      </c>
      <c r="D18" s="3" t="str">
        <f>IF(Class_2[[#This Row],[Points]]="","",IF(Class_2[[#This Row],[Points]]=MAX(Class_2[Points]),"🥇 LEADER",IF(Class_2[[#This Row],[Points]]=LARGE(Class_2[Points],2),"🥈 RUNNER-UP","")))</f>
        <v/>
      </c>
      <c r="E18" s="11" cm="1">
        <f t="array" ref="E18">SUMPRODUCT(--(Class_2[[#This Row],[Enter If You Dare]:[Who Ate the Teacher''s Lunch?]]&lt;&gt;""),--(Class_2[[#This Row],[Enter If You Dare]:[Who Ate the Teacher''s Lunch?]]&lt;&gt;0))</f>
        <v>0</v>
      </c>
      <c r="F18" s="19"/>
      <c r="G18" s="20"/>
      <c r="H18" s="20"/>
      <c r="I18" s="20"/>
      <c r="J18" s="20"/>
      <c r="K18" s="20"/>
      <c r="L18" s="20"/>
      <c r="M18" s="20"/>
      <c r="N18" s="20"/>
      <c r="O18" s="20"/>
      <c r="P18" s="20"/>
      <c r="Q18" s="20"/>
      <c r="R18" s="20"/>
    </row>
    <row r="19" spans="1:18" ht="24" customHeight="1" x14ac:dyDescent="0.35">
      <c r="A19" s="4" t="str">
        <f>IF(Class_2[[#This Row],[Points]]="","",_xlfn.RANK.EQ(Class_2[[#This Row],[Points]],Class_2[Points],0))</f>
        <v/>
      </c>
      <c r="B19" s="13"/>
      <c r="C19" s="23" t="str">
        <f>IF(ISBLANK(Class_2[[#This Row],[Student]]), "", SUM(Class_2[[#This Row],[Enter If You Dare]:[Who Ate the Teacher''s Lunch?]]))</f>
        <v/>
      </c>
      <c r="D19" s="3" t="str">
        <f>IF(Class_2[[#This Row],[Points]]="","",IF(Class_2[[#This Row],[Points]]=MAX(Class_2[Points]),"🥇 LEADER",IF(Class_2[[#This Row],[Points]]=LARGE(Class_2[Points],2),"🥈 RUNNER-UP","")))</f>
        <v/>
      </c>
      <c r="E19" s="11" cm="1">
        <f t="array" ref="E19">SUMPRODUCT(--(Class_2[[#This Row],[Enter If You Dare]:[Who Ate the Teacher''s Lunch?]]&lt;&gt;""),--(Class_2[[#This Row],[Enter If You Dare]:[Who Ate the Teacher''s Lunch?]]&lt;&gt;0))</f>
        <v>0</v>
      </c>
      <c r="F19" s="19"/>
      <c r="G19" s="20"/>
      <c r="H19" s="20"/>
      <c r="I19" s="20"/>
      <c r="J19" s="20"/>
      <c r="K19" s="20"/>
      <c r="L19" s="20"/>
      <c r="M19" s="20"/>
      <c r="N19" s="20"/>
      <c r="O19" s="20"/>
      <c r="P19" s="20"/>
      <c r="Q19" s="20"/>
      <c r="R19" s="20"/>
    </row>
    <row r="20" spans="1:18" ht="24" customHeight="1" x14ac:dyDescent="0.35">
      <c r="A20" s="4" t="str">
        <f>IF(Class_2[[#This Row],[Points]]="","",_xlfn.RANK.EQ(Class_2[[#This Row],[Points]],Class_2[Points],0))</f>
        <v/>
      </c>
      <c r="B20" s="13"/>
      <c r="C20" s="23" t="str">
        <f>IF(ISBLANK(Class_2[[#This Row],[Student]]), "", SUM(Class_2[[#This Row],[Enter If You Dare]:[Who Ate the Teacher''s Lunch?]]))</f>
        <v/>
      </c>
      <c r="D20" s="3" t="str">
        <f>IF(Class_2[[#This Row],[Points]]="","",IF(Class_2[[#This Row],[Points]]=MAX(Class_2[Points]),"🥇 LEADER",IF(Class_2[[#This Row],[Points]]=LARGE(Class_2[Points],2),"🥈 RUNNER-UP","")))</f>
        <v/>
      </c>
      <c r="E20" s="11" cm="1">
        <f t="array" ref="E20">SUMPRODUCT(--(Class_2[[#This Row],[Enter If You Dare]:[Who Ate the Teacher''s Lunch?]]&lt;&gt;""),--(Class_2[[#This Row],[Enter If You Dare]:[Who Ate the Teacher''s Lunch?]]&lt;&gt;0))</f>
        <v>0</v>
      </c>
      <c r="F20" s="19"/>
      <c r="G20" s="20"/>
      <c r="H20" s="20"/>
      <c r="I20" s="20"/>
      <c r="J20" s="20"/>
      <c r="K20" s="20"/>
      <c r="L20" s="20"/>
      <c r="M20" s="20"/>
      <c r="N20" s="20"/>
      <c r="O20" s="20"/>
      <c r="P20" s="20"/>
      <c r="Q20" s="20"/>
      <c r="R20" s="20"/>
    </row>
    <row r="21" spans="1:18" ht="24" customHeight="1" x14ac:dyDescent="0.35">
      <c r="A21" s="4" t="str">
        <f>IF(Class_2[[#This Row],[Points]]="","",_xlfn.RANK.EQ(Class_2[[#This Row],[Points]],Class_2[Points],0))</f>
        <v/>
      </c>
      <c r="B21" s="13"/>
      <c r="C21" s="23" t="str">
        <f>IF(ISBLANK(Class_2[[#This Row],[Student]]), "", SUM(Class_2[[#This Row],[Enter If You Dare]:[Who Ate the Teacher''s Lunch?]]))</f>
        <v/>
      </c>
      <c r="D21" s="3" t="str">
        <f>IF(Class_2[[#This Row],[Points]]="","",IF(Class_2[[#This Row],[Points]]=MAX(Class_2[Points]),"🥇 LEADER",IF(Class_2[[#This Row],[Points]]=LARGE(Class_2[Points],2),"🥈 RUNNER-UP","")))</f>
        <v/>
      </c>
      <c r="E21" s="11" cm="1">
        <f t="array" ref="E21">SUMPRODUCT(--(Class_2[[#This Row],[Enter If You Dare]:[Who Ate the Teacher''s Lunch?]]&lt;&gt;""),--(Class_2[[#This Row],[Enter If You Dare]:[Who Ate the Teacher''s Lunch?]]&lt;&gt;0))</f>
        <v>0</v>
      </c>
      <c r="F21" s="19"/>
      <c r="G21" s="20"/>
      <c r="H21" s="20"/>
      <c r="I21" s="20"/>
      <c r="J21" s="20"/>
      <c r="K21" s="20"/>
      <c r="L21" s="20"/>
      <c r="M21" s="20"/>
      <c r="N21" s="20"/>
      <c r="O21" s="20"/>
      <c r="P21" s="20"/>
      <c r="Q21" s="20"/>
      <c r="R21" s="20"/>
    </row>
    <row r="22" spans="1:18" ht="24" customHeight="1" x14ac:dyDescent="0.35">
      <c r="A22" s="4" t="str">
        <f>IF(Class_2[[#This Row],[Points]]="","",_xlfn.RANK.EQ(Class_2[[#This Row],[Points]],Class_2[Points],0))</f>
        <v/>
      </c>
      <c r="B22" s="13"/>
      <c r="C22" s="23" t="str">
        <f>IF(ISBLANK(Class_2[[#This Row],[Student]]), "", SUM(Class_2[[#This Row],[Enter If You Dare]:[Who Ate the Teacher''s Lunch?]]))</f>
        <v/>
      </c>
      <c r="D22" s="3" t="str">
        <f>IF(Class_2[[#This Row],[Points]]="","",IF(Class_2[[#This Row],[Points]]=MAX(Class_2[Points]),"🥇 LEADER",IF(Class_2[[#This Row],[Points]]=LARGE(Class_2[Points],2),"🥈 RUNNER-UP","")))</f>
        <v/>
      </c>
      <c r="E22" s="11" cm="1">
        <f t="array" ref="E22">SUMPRODUCT(--(Class_2[[#This Row],[Enter If You Dare]:[Who Ate the Teacher''s Lunch?]]&lt;&gt;""),--(Class_2[[#This Row],[Enter If You Dare]:[Who Ate the Teacher''s Lunch?]]&lt;&gt;0))</f>
        <v>0</v>
      </c>
      <c r="F22" s="19"/>
      <c r="G22" s="20"/>
      <c r="H22" s="20"/>
      <c r="I22" s="20"/>
      <c r="J22" s="20"/>
      <c r="K22" s="20"/>
      <c r="L22" s="20"/>
      <c r="M22" s="20"/>
      <c r="N22" s="20"/>
      <c r="O22" s="20"/>
      <c r="P22" s="20"/>
      <c r="Q22" s="20"/>
      <c r="R22" s="20"/>
    </row>
    <row r="23" spans="1:18" ht="24" customHeight="1" x14ac:dyDescent="0.35">
      <c r="A23" s="4" t="str">
        <f>IF(Class_2[[#This Row],[Points]]="","",_xlfn.RANK.EQ(Class_2[[#This Row],[Points]],Class_2[Points],0))</f>
        <v/>
      </c>
      <c r="B23" s="13"/>
      <c r="C23" s="23" t="str">
        <f>IF(ISBLANK(Class_2[[#This Row],[Student]]), "", SUM(Class_2[[#This Row],[Enter If You Dare]:[Who Ate the Teacher''s Lunch?]]))</f>
        <v/>
      </c>
      <c r="D23" s="3" t="str">
        <f>IF(Class_2[[#This Row],[Points]]="","",IF(Class_2[[#This Row],[Points]]=MAX(Class_2[Points]),"🥇 LEADER",IF(Class_2[[#This Row],[Points]]=LARGE(Class_2[Points],2),"🥈 RUNNER-UP","")))</f>
        <v/>
      </c>
      <c r="E23" s="11" cm="1">
        <f t="array" ref="E23">SUMPRODUCT(--(Class_2[[#This Row],[Enter If You Dare]:[Who Ate the Teacher''s Lunch?]]&lt;&gt;""),--(Class_2[[#This Row],[Enter If You Dare]:[Who Ate the Teacher''s Lunch?]]&lt;&gt;0))</f>
        <v>0</v>
      </c>
      <c r="F23" s="19"/>
      <c r="G23" s="20"/>
      <c r="H23" s="20"/>
      <c r="I23" s="20"/>
      <c r="J23" s="20"/>
      <c r="K23" s="20"/>
      <c r="L23" s="20"/>
      <c r="M23" s="20"/>
      <c r="N23" s="20"/>
      <c r="O23" s="20"/>
      <c r="P23" s="20"/>
      <c r="Q23" s="20"/>
      <c r="R23" s="20"/>
    </row>
    <row r="24" spans="1:18" ht="24" customHeight="1" x14ac:dyDescent="0.35">
      <c r="A24" s="4" t="str">
        <f>IF(Class_2[[#This Row],[Points]]="","",_xlfn.RANK.EQ(Class_2[[#This Row],[Points]],Class_2[Points],0))</f>
        <v/>
      </c>
      <c r="B24" s="13"/>
      <c r="C24" s="23" t="str">
        <f>IF(ISBLANK(Class_2[[#This Row],[Student]]), "", SUM(Class_2[[#This Row],[Enter If You Dare]:[Who Ate the Teacher''s Lunch?]]))</f>
        <v/>
      </c>
      <c r="D24" s="3" t="str">
        <f>IF(Class_2[[#This Row],[Points]]="","",IF(Class_2[[#This Row],[Points]]=MAX(Class_2[Points]),"🥇 LEADER",IF(Class_2[[#This Row],[Points]]=LARGE(Class_2[Points],2),"🥈 RUNNER-UP","")))</f>
        <v/>
      </c>
      <c r="E24" s="11" cm="1">
        <f t="array" ref="E24">SUMPRODUCT(--(Class_2[[#This Row],[Enter If You Dare]:[Who Ate the Teacher''s Lunch?]]&lt;&gt;""),--(Class_2[[#This Row],[Enter If You Dare]:[Who Ate the Teacher''s Lunch?]]&lt;&gt;0))</f>
        <v>0</v>
      </c>
      <c r="F24" s="19"/>
      <c r="G24" s="20"/>
      <c r="H24" s="20"/>
      <c r="I24" s="20"/>
      <c r="J24" s="20"/>
      <c r="K24" s="20"/>
      <c r="L24" s="20"/>
      <c r="M24" s="20"/>
      <c r="N24" s="20"/>
      <c r="O24" s="20"/>
      <c r="P24" s="20"/>
      <c r="Q24" s="20"/>
      <c r="R24" s="20"/>
    </row>
    <row r="25" spans="1:18" ht="24" customHeight="1" x14ac:dyDescent="0.35">
      <c r="A25" s="4" t="str">
        <f>IF(Class_2[[#This Row],[Points]]="","",_xlfn.RANK.EQ(Class_2[[#This Row],[Points]],Class_2[Points],0))</f>
        <v/>
      </c>
      <c r="B25" s="13"/>
      <c r="C25" s="23" t="str">
        <f>IF(ISBLANK(Class_2[[#This Row],[Student]]), "", SUM(Class_2[[#This Row],[Enter If You Dare]:[Who Ate the Teacher''s Lunch?]]))</f>
        <v/>
      </c>
      <c r="D25" s="3" t="str">
        <f>IF(Class_2[[#This Row],[Points]]="","",IF(Class_2[[#This Row],[Points]]=MAX(Class_2[Points]),"🥇 LEADER",IF(Class_2[[#This Row],[Points]]=LARGE(Class_2[Points],2),"🥈 RUNNER-UP","")))</f>
        <v/>
      </c>
      <c r="E25" s="11" cm="1">
        <f t="array" ref="E25">SUMPRODUCT(--(Class_2[[#This Row],[Enter If You Dare]:[Who Ate the Teacher''s Lunch?]]&lt;&gt;""),--(Class_2[[#This Row],[Enter If You Dare]:[Who Ate the Teacher''s Lunch?]]&lt;&gt;0))</f>
        <v>0</v>
      </c>
      <c r="F25" s="19"/>
      <c r="G25" s="20"/>
      <c r="H25" s="20"/>
      <c r="I25" s="20"/>
      <c r="J25" s="20"/>
      <c r="K25" s="20"/>
      <c r="L25" s="20"/>
      <c r="M25" s="20"/>
      <c r="N25" s="20"/>
      <c r="O25" s="20"/>
      <c r="P25" s="20"/>
      <c r="Q25" s="20"/>
      <c r="R25" s="20"/>
    </row>
    <row r="26" spans="1:18" ht="24" customHeight="1" x14ac:dyDescent="0.35">
      <c r="A26" s="4" t="str">
        <f>IF(Class_2[[#This Row],[Points]]="","",_xlfn.RANK.EQ(Class_2[[#This Row],[Points]],Class_2[Points],0))</f>
        <v/>
      </c>
      <c r="B26" s="13"/>
      <c r="C26" s="23" t="str">
        <f>IF(ISBLANK(Class_2[[#This Row],[Student]]), "", SUM(Class_2[[#This Row],[Enter If You Dare]:[Who Ate the Teacher''s Lunch?]]))</f>
        <v/>
      </c>
      <c r="D26" s="3" t="str">
        <f>IF(Class_2[[#This Row],[Points]]="","",IF(Class_2[[#This Row],[Points]]=MAX(Class_2[Points]),"🥇 LEADER",IF(Class_2[[#This Row],[Points]]=LARGE(Class_2[Points],2),"🥈 RUNNER-UP","")))</f>
        <v/>
      </c>
      <c r="E26" s="11" cm="1">
        <f t="array" ref="E26">SUMPRODUCT(--(Class_2[[#This Row],[Enter If You Dare]:[Who Ate the Teacher''s Lunch?]]&lt;&gt;""),--(Class_2[[#This Row],[Enter If You Dare]:[Who Ate the Teacher''s Lunch?]]&lt;&gt;0))</f>
        <v>0</v>
      </c>
      <c r="F26" s="19"/>
      <c r="G26" s="20"/>
      <c r="H26" s="20"/>
      <c r="I26" s="20"/>
      <c r="J26" s="20"/>
      <c r="K26" s="20"/>
      <c r="L26" s="20"/>
      <c r="M26" s="20"/>
      <c r="N26" s="20"/>
      <c r="O26" s="20"/>
      <c r="P26" s="20"/>
      <c r="Q26" s="20"/>
      <c r="R26" s="20"/>
    </row>
    <row r="27" spans="1:18" ht="24" customHeight="1" x14ac:dyDescent="0.35">
      <c r="A27" s="4" t="str">
        <f>IF(Class_2[[#This Row],[Points]]="","",_xlfn.RANK.EQ(Class_2[[#This Row],[Points]],Class_2[Points],0))</f>
        <v/>
      </c>
      <c r="B27" s="13"/>
      <c r="C27" s="23" t="str">
        <f>IF(ISBLANK(Class_2[[#This Row],[Student]]), "", SUM(Class_2[[#This Row],[Enter If You Dare]:[Who Ate the Teacher''s Lunch?]]))</f>
        <v/>
      </c>
      <c r="D27" s="3" t="str">
        <f>IF(Class_2[[#This Row],[Points]]="","",IF(Class_2[[#This Row],[Points]]=MAX(Class_2[Points]),"🥇 LEADER",IF(Class_2[[#This Row],[Points]]=LARGE(Class_2[Points],2),"🥈 RUNNER-UP","")))</f>
        <v/>
      </c>
      <c r="E27" s="11" cm="1">
        <f t="array" ref="E27">SUMPRODUCT(--(Class_2[[#This Row],[Enter If You Dare]:[Who Ate the Teacher''s Lunch?]]&lt;&gt;""),--(Class_2[[#This Row],[Enter If You Dare]:[Who Ate the Teacher''s Lunch?]]&lt;&gt;0))</f>
        <v>0</v>
      </c>
      <c r="F27" s="19"/>
      <c r="G27" s="20"/>
      <c r="H27" s="20"/>
      <c r="I27" s="20"/>
      <c r="J27" s="20"/>
      <c r="K27" s="20"/>
      <c r="L27" s="20"/>
      <c r="M27" s="20"/>
      <c r="N27" s="20"/>
      <c r="O27" s="20"/>
      <c r="P27" s="20"/>
      <c r="Q27" s="20"/>
      <c r="R27" s="20"/>
    </row>
    <row r="28" spans="1:18" ht="24" customHeight="1" x14ac:dyDescent="0.35">
      <c r="A28" s="4" t="str">
        <f>IF(Class_2[[#This Row],[Points]]="","",_xlfn.RANK.EQ(Class_2[[#This Row],[Points]],Class_2[Points],0))</f>
        <v/>
      </c>
      <c r="B28" s="13"/>
      <c r="C28" s="23" t="str">
        <f>IF(ISBLANK(Class_2[[#This Row],[Student]]), "", SUM(Class_2[[#This Row],[Enter If You Dare]:[Who Ate the Teacher''s Lunch?]]))</f>
        <v/>
      </c>
      <c r="D28" s="3" t="str">
        <f>IF(Class_2[[#This Row],[Points]]="","",IF(Class_2[[#This Row],[Points]]=MAX(Class_2[Points]),"🥇 LEADER",IF(Class_2[[#This Row],[Points]]=LARGE(Class_2[Points],2),"🥈 RUNNER-UP","")))</f>
        <v/>
      </c>
      <c r="E28" s="11" cm="1">
        <f t="array" ref="E28">SUMPRODUCT(--(Class_2[[#This Row],[Enter If You Dare]:[Who Ate the Teacher''s Lunch?]]&lt;&gt;""),--(Class_2[[#This Row],[Enter If You Dare]:[Who Ate the Teacher''s Lunch?]]&lt;&gt;0))</f>
        <v>0</v>
      </c>
      <c r="F28" s="19"/>
      <c r="G28" s="20"/>
      <c r="H28" s="20"/>
      <c r="I28" s="20"/>
      <c r="J28" s="20"/>
      <c r="K28" s="20"/>
      <c r="L28" s="20"/>
      <c r="M28" s="20"/>
      <c r="N28" s="20"/>
      <c r="O28" s="20"/>
      <c r="P28" s="20"/>
      <c r="Q28" s="20"/>
      <c r="R28" s="20"/>
    </row>
    <row r="29" spans="1:18" ht="24" customHeight="1" x14ac:dyDescent="0.35">
      <c r="A29" s="4" t="str">
        <f>IF(Class_2[[#This Row],[Points]]="","",_xlfn.RANK.EQ(Class_2[[#This Row],[Points]],Class_2[Points],0))</f>
        <v/>
      </c>
      <c r="B29" s="13"/>
      <c r="C29" s="23" t="str">
        <f>IF(ISBLANK(Class_2[[#This Row],[Student]]), "", SUM(Class_2[[#This Row],[Enter If You Dare]:[Who Ate the Teacher''s Lunch?]]))</f>
        <v/>
      </c>
      <c r="D29" s="3" t="str">
        <f>IF(Class_2[[#This Row],[Points]]="","",IF(Class_2[[#This Row],[Points]]=MAX(Class_2[Points]),"🥇 LEADER",IF(Class_2[[#This Row],[Points]]=LARGE(Class_2[Points],2),"🥈 RUNNER-UP","")))</f>
        <v/>
      </c>
      <c r="E29" s="11" cm="1">
        <f t="array" ref="E29">SUMPRODUCT(--(Class_2[[#This Row],[Enter If You Dare]:[Who Ate the Teacher''s Lunch?]]&lt;&gt;""),--(Class_2[[#This Row],[Enter If You Dare]:[Who Ate the Teacher''s Lunch?]]&lt;&gt;0))</f>
        <v>0</v>
      </c>
      <c r="F29" s="19"/>
      <c r="G29" s="20"/>
      <c r="H29" s="20"/>
      <c r="I29" s="20"/>
      <c r="J29" s="20"/>
      <c r="K29" s="20"/>
      <c r="L29" s="20"/>
      <c r="M29" s="20"/>
      <c r="N29" s="20"/>
      <c r="O29" s="20"/>
      <c r="P29" s="20"/>
      <c r="Q29" s="20"/>
      <c r="R29" s="20"/>
    </row>
    <row r="30" spans="1:18" ht="24" customHeight="1" x14ac:dyDescent="0.35">
      <c r="A30" s="4" t="str">
        <f>IF(Class_2[[#This Row],[Points]]="","",_xlfn.RANK.EQ(Class_2[[#This Row],[Points]],Class_2[Points],0))</f>
        <v/>
      </c>
      <c r="B30" s="13"/>
      <c r="C30" s="23" t="str">
        <f>IF(ISBLANK(Class_2[[#This Row],[Student]]), "", SUM(Class_2[[#This Row],[Enter If You Dare]:[Who Ate the Teacher''s Lunch?]]))</f>
        <v/>
      </c>
      <c r="D30" s="3" t="str">
        <f>IF(Class_2[[#This Row],[Points]]="","",IF(Class_2[[#This Row],[Points]]=MAX(Class_2[Points]),"🥇 LEADER",IF(Class_2[[#This Row],[Points]]=LARGE(Class_2[Points],2),"🥈 RUNNER-UP","")))</f>
        <v/>
      </c>
      <c r="E30" s="11" cm="1">
        <f t="array" ref="E30">SUMPRODUCT(--(Class_2[[#This Row],[Enter If You Dare]:[Who Ate the Teacher''s Lunch?]]&lt;&gt;""),--(Class_2[[#This Row],[Enter If You Dare]:[Who Ate the Teacher''s Lunch?]]&lt;&gt;0))</f>
        <v>0</v>
      </c>
      <c r="F30" s="19"/>
      <c r="G30" s="20"/>
      <c r="H30" s="20"/>
      <c r="I30" s="20"/>
      <c r="J30" s="20"/>
      <c r="K30" s="20"/>
      <c r="L30" s="20"/>
      <c r="M30" s="20"/>
      <c r="N30" s="20"/>
      <c r="O30" s="20"/>
      <c r="P30" s="20"/>
      <c r="Q30" s="20"/>
      <c r="R30" s="20"/>
    </row>
    <row r="31" spans="1:18" ht="24" customHeight="1" x14ac:dyDescent="0.35">
      <c r="A31" s="4" t="str">
        <f>IF(Class_2[[#This Row],[Points]]="","",_xlfn.RANK.EQ(Class_2[[#This Row],[Points]],Class_2[Points],0))</f>
        <v/>
      </c>
      <c r="B31" s="16"/>
      <c r="C31" s="23" t="str">
        <f>IF(ISBLANK(Class_2[[#This Row],[Student]]), "", SUM(Class_2[[#This Row],[Enter If You Dare]:[Who Ate the Teacher''s Lunch?]]))</f>
        <v/>
      </c>
      <c r="D31" s="3" t="str">
        <f>IF(Class_2[[#This Row],[Points]]="","",IF(Class_2[[#This Row],[Points]]=MAX(Class_2[Points]),"🥇 LEADER",IF(Class_2[[#This Row],[Points]]=LARGE(Class_2[Points],2),"🥈 RUNNER-UP","")))</f>
        <v/>
      </c>
      <c r="E31" s="11" cm="1">
        <f t="array" ref="E31">SUMPRODUCT(--(Class_2[[#This Row],[Enter If You Dare]:[Who Ate the Teacher''s Lunch?]]&lt;&gt;""),--(Class_2[[#This Row],[Enter If You Dare]:[Who Ate the Teacher''s Lunch?]]&lt;&gt;0))</f>
        <v>0</v>
      </c>
      <c r="F31" s="19"/>
      <c r="G31" s="20"/>
      <c r="H31" s="20"/>
      <c r="I31" s="20"/>
      <c r="J31" s="20"/>
      <c r="K31" s="20"/>
      <c r="L31" s="20"/>
      <c r="M31" s="20"/>
      <c r="N31" s="20"/>
      <c r="O31" s="20"/>
      <c r="P31" s="20"/>
      <c r="Q31" s="20"/>
      <c r="R31" s="20"/>
    </row>
    <row r="32" spans="1:18" ht="24" customHeight="1" x14ac:dyDescent="0.35">
      <c r="A32" s="4" t="str">
        <f>IF(Class_2[[#This Row],[Points]]="","",_xlfn.RANK.EQ(Class_2[[#This Row],[Points]],Class_2[Points],0))</f>
        <v/>
      </c>
      <c r="B32" s="16"/>
      <c r="C32" s="23" t="str">
        <f>IF(ISBLANK(Class_2[[#This Row],[Student]]), "", SUM(Class_2[[#This Row],[Enter If You Dare]:[Who Ate the Teacher''s Lunch?]]))</f>
        <v/>
      </c>
      <c r="D32" s="3" t="str">
        <f>IF(Class_2[[#This Row],[Points]]="","",IF(Class_2[[#This Row],[Points]]=MAX(Class_2[Points]),"🥇 LEADER",IF(Class_2[[#This Row],[Points]]=LARGE(Class_2[Points],2),"🥈 RUNNER-UP","")))</f>
        <v/>
      </c>
      <c r="E32" s="11" cm="1">
        <f t="array" ref="E32">SUMPRODUCT(--(Class_2[[#This Row],[Enter If You Dare]:[Who Ate the Teacher''s Lunch?]]&lt;&gt;""),--(Class_2[[#This Row],[Enter If You Dare]:[Who Ate the Teacher''s Lunch?]]&lt;&gt;0))</f>
        <v>0</v>
      </c>
      <c r="F32" s="19"/>
      <c r="G32" s="20"/>
      <c r="H32" s="20"/>
      <c r="I32" s="20"/>
      <c r="J32" s="20"/>
      <c r="K32" s="20"/>
      <c r="L32" s="20"/>
      <c r="M32" s="20"/>
      <c r="N32" s="20"/>
      <c r="O32" s="20"/>
      <c r="P32" s="20"/>
      <c r="Q32" s="20"/>
      <c r="R32" s="20"/>
    </row>
    <row r="33" spans="1:18" ht="24" customHeight="1" x14ac:dyDescent="0.35">
      <c r="A33" s="4" t="str">
        <f>IF(Class_2[[#This Row],[Points]]="","",_xlfn.RANK.EQ(Class_2[[#This Row],[Points]],Class_2[Points],0))</f>
        <v/>
      </c>
      <c r="B33" s="16"/>
      <c r="C33" s="23" t="str">
        <f>IF(ISBLANK(Class_2[[#This Row],[Student]]), "", SUM(Class_2[[#This Row],[Enter If You Dare]:[Who Ate the Teacher''s Lunch?]]))</f>
        <v/>
      </c>
      <c r="D33" s="3" t="str">
        <f>IF(Class_2[[#This Row],[Points]]="","",IF(Class_2[[#This Row],[Points]]=MAX(Class_2[Points]),"🥇 LEADER",IF(Class_2[[#This Row],[Points]]=LARGE(Class_2[Points],2),"🥈 RUNNER-UP","")))</f>
        <v/>
      </c>
      <c r="E33" s="11" cm="1">
        <f t="array" ref="E33">SUMPRODUCT(--(Class_2[[#This Row],[Enter If You Dare]:[Who Ate the Teacher''s Lunch?]]&lt;&gt;""),--(Class_2[[#This Row],[Enter If You Dare]:[Who Ate the Teacher''s Lunch?]]&lt;&gt;0))</f>
        <v>0</v>
      </c>
      <c r="F33" s="19"/>
      <c r="G33" s="20"/>
      <c r="H33" s="20"/>
      <c r="I33" s="20"/>
      <c r="J33" s="20"/>
      <c r="K33" s="20"/>
      <c r="L33" s="20"/>
      <c r="M33" s="20"/>
      <c r="N33" s="20"/>
      <c r="O33" s="20"/>
      <c r="P33" s="20"/>
      <c r="Q33" s="20"/>
      <c r="R33" s="20"/>
    </row>
    <row r="34" spans="1:18" ht="24" customHeight="1" x14ac:dyDescent="0.35">
      <c r="A34" s="4" t="str">
        <f>IF(Class_2[[#This Row],[Points]]="","",_xlfn.RANK.EQ(Class_2[[#This Row],[Points]],Class_2[Points],0))</f>
        <v/>
      </c>
      <c r="B34" s="16"/>
      <c r="C34" s="23" t="str">
        <f>IF(ISBLANK(Class_2[[#This Row],[Student]]), "", SUM(Class_2[[#This Row],[Enter If You Dare]:[Who Ate the Teacher''s Lunch?]]))</f>
        <v/>
      </c>
      <c r="D34" s="3" t="str">
        <f>IF(Class_2[[#This Row],[Points]]="","",IF(Class_2[[#This Row],[Points]]=MAX(Class_2[Points]),"🥇 LEADER",IF(Class_2[[#This Row],[Points]]=LARGE(Class_2[Points],2),"🥈 RUNNER-UP","")))</f>
        <v/>
      </c>
      <c r="E34" s="11" cm="1">
        <f t="array" ref="E34">SUMPRODUCT(--(Class_2[[#This Row],[Enter If You Dare]:[Who Ate the Teacher''s Lunch?]]&lt;&gt;""),--(Class_2[[#This Row],[Enter If You Dare]:[Who Ate the Teacher''s Lunch?]]&lt;&gt;0))</f>
        <v>0</v>
      </c>
      <c r="F34" s="19"/>
      <c r="G34" s="20"/>
      <c r="H34" s="20"/>
      <c r="I34" s="20"/>
      <c r="J34" s="20"/>
      <c r="K34" s="20"/>
      <c r="L34" s="20"/>
      <c r="M34" s="20"/>
      <c r="N34" s="20"/>
      <c r="O34" s="20"/>
      <c r="P34" s="20"/>
      <c r="Q34" s="20"/>
      <c r="R34" s="20"/>
    </row>
    <row r="35" spans="1:18" ht="24" customHeight="1" x14ac:dyDescent="0.35">
      <c r="A35" s="4" t="str">
        <f>IF(Class_2[[#This Row],[Points]]="","",_xlfn.RANK.EQ(Class_2[[#This Row],[Points]],Class_2[Points],0))</f>
        <v/>
      </c>
      <c r="B35" s="16"/>
      <c r="C35" s="23" t="str">
        <f>IF(ISBLANK(Class_2[[#This Row],[Student]]), "", SUM(Class_2[[#This Row],[Enter If You Dare]:[Who Ate the Teacher''s Lunch?]]))</f>
        <v/>
      </c>
      <c r="D35" s="3" t="str">
        <f>IF(Class_2[[#This Row],[Points]]="","",IF(Class_2[[#This Row],[Points]]=MAX(Class_2[Points]),"🥇 LEADER",IF(Class_2[[#This Row],[Points]]=LARGE(Class_2[Points],2),"🥈 RUNNER-UP","")))</f>
        <v/>
      </c>
      <c r="E35" s="11" cm="1">
        <f t="array" ref="E35">SUMPRODUCT(--(Class_2[[#This Row],[Enter If You Dare]:[Who Ate the Teacher''s Lunch?]]&lt;&gt;""),--(Class_2[[#This Row],[Enter If You Dare]:[Who Ate the Teacher''s Lunch?]]&lt;&gt;0))</f>
        <v>0</v>
      </c>
      <c r="F35" s="19"/>
      <c r="G35" s="20"/>
      <c r="H35" s="20"/>
      <c r="I35" s="20"/>
      <c r="J35" s="20"/>
      <c r="K35" s="20"/>
      <c r="L35" s="20"/>
      <c r="M35" s="20"/>
      <c r="N35" s="20"/>
      <c r="O35" s="20"/>
      <c r="P35" s="20"/>
      <c r="Q35" s="20"/>
      <c r="R35" s="20"/>
    </row>
    <row r="36" spans="1:18" ht="24" customHeight="1" x14ac:dyDescent="0.35">
      <c r="A36" s="4" t="str">
        <f>IF(Class_2[[#This Row],[Points]]="","",_xlfn.RANK.EQ(Class_2[[#This Row],[Points]],Class_2[Points],0))</f>
        <v/>
      </c>
      <c r="B36" s="16"/>
      <c r="C36" s="23" t="str">
        <f>IF(ISBLANK(Class_2[[#This Row],[Student]]), "", SUM(Class_2[[#This Row],[Enter If You Dare]:[Who Ate the Teacher''s Lunch?]]))</f>
        <v/>
      </c>
      <c r="D36" s="3" t="str">
        <f>IF(Class_2[[#This Row],[Points]]="","",IF(Class_2[[#This Row],[Points]]=MAX(Class_2[Points]),"🥇 LEADER",IF(Class_2[[#This Row],[Points]]=LARGE(Class_2[Points],2),"🥈 RUNNER-UP","")))</f>
        <v/>
      </c>
      <c r="E36" s="11" cm="1">
        <f t="array" ref="E36">SUMPRODUCT(--(Class_2[[#This Row],[Enter If You Dare]:[Who Ate the Teacher''s Lunch?]]&lt;&gt;""),--(Class_2[[#This Row],[Enter If You Dare]:[Who Ate the Teacher''s Lunch?]]&lt;&gt;0))</f>
        <v>0</v>
      </c>
      <c r="F36" s="19"/>
      <c r="G36" s="20"/>
      <c r="H36" s="20"/>
      <c r="I36" s="20"/>
      <c r="J36" s="20"/>
      <c r="K36" s="20"/>
      <c r="L36" s="20"/>
      <c r="M36" s="20"/>
      <c r="N36" s="20"/>
      <c r="O36" s="20"/>
      <c r="P36" s="20"/>
      <c r="Q36" s="20"/>
      <c r="R36" s="20"/>
    </row>
    <row r="37" spans="1:18" ht="24" customHeight="1" x14ac:dyDescent="0.35">
      <c r="A37" s="4" t="str">
        <f>IF(Class_2[[#This Row],[Points]]="","",_xlfn.RANK.EQ(Class_2[[#This Row],[Points]],Class_2[Points],0))</f>
        <v/>
      </c>
      <c r="B37" s="16"/>
      <c r="C37" s="23" t="str">
        <f>IF(ISBLANK(Class_2[[#This Row],[Student]]), "", SUM(Class_2[[#This Row],[Enter If You Dare]:[Who Ate the Teacher''s Lunch?]]))</f>
        <v/>
      </c>
      <c r="D37" s="3" t="str">
        <f>IF(Class_2[[#This Row],[Points]]="","",IF(Class_2[[#This Row],[Points]]=MAX(Class_2[Points]),"🥇 LEADER",IF(Class_2[[#This Row],[Points]]=LARGE(Class_2[Points],2),"🥈 RUNNER-UP","")))</f>
        <v/>
      </c>
      <c r="E37" s="11" cm="1">
        <f t="array" ref="E37">SUMPRODUCT(--(Class_2[[#This Row],[Enter If You Dare]:[Who Ate the Teacher''s Lunch?]]&lt;&gt;""),--(Class_2[[#This Row],[Enter If You Dare]:[Who Ate the Teacher''s Lunch?]]&lt;&gt;0))</f>
        <v>0</v>
      </c>
      <c r="F37" s="19"/>
      <c r="G37" s="20"/>
      <c r="H37" s="20"/>
      <c r="I37" s="20"/>
      <c r="J37" s="20"/>
      <c r="K37" s="20"/>
      <c r="L37" s="20"/>
      <c r="M37" s="20"/>
      <c r="N37" s="20"/>
      <c r="O37" s="20"/>
      <c r="P37" s="20"/>
      <c r="Q37" s="20"/>
      <c r="R37" s="20"/>
    </row>
    <row r="38" spans="1:18" ht="24" customHeight="1" x14ac:dyDescent="0.35">
      <c r="A38" s="4" t="str">
        <f>IF(Class_2[[#This Row],[Points]]="","",_xlfn.RANK.EQ(Class_2[[#This Row],[Points]],Class_2[Points],0))</f>
        <v/>
      </c>
      <c r="B38" s="16"/>
      <c r="C38" s="23" t="str">
        <f>IF(ISBLANK(Class_2[[#This Row],[Student]]), "", SUM(Class_2[[#This Row],[Enter If You Dare]:[Who Ate the Teacher''s Lunch?]]))</f>
        <v/>
      </c>
      <c r="D38" s="3" t="str">
        <f>IF(Class_2[[#This Row],[Points]]="","",IF(Class_2[[#This Row],[Points]]=MAX(Class_2[Points]),"🥇 LEADER",IF(Class_2[[#This Row],[Points]]=LARGE(Class_2[Points],2),"🥈 RUNNER-UP","")))</f>
        <v/>
      </c>
      <c r="E38" s="11" cm="1">
        <f t="array" ref="E38">SUMPRODUCT(--(Class_2[[#This Row],[Enter If You Dare]:[Who Ate the Teacher''s Lunch?]]&lt;&gt;""),--(Class_2[[#This Row],[Enter If You Dare]:[Who Ate the Teacher''s Lunch?]]&lt;&gt;0))</f>
        <v>0</v>
      </c>
      <c r="F38" s="21"/>
      <c r="G38" s="22"/>
      <c r="H38" s="22"/>
      <c r="I38" s="22"/>
      <c r="J38" s="22"/>
      <c r="K38" s="22"/>
      <c r="L38" s="22"/>
      <c r="M38" s="22"/>
      <c r="N38" s="22"/>
      <c r="O38" s="22"/>
      <c r="P38" s="22"/>
      <c r="Q38" s="22"/>
      <c r="R38" s="22"/>
    </row>
    <row r="40" spans="1:18" ht="30" customHeight="1" x14ac:dyDescent="0.35">
      <c r="A40" s="52" t="s">
        <v>13</v>
      </c>
      <c r="B40" s="52"/>
      <c r="C40" s="1">
        <f>SUM(C5:C38)</f>
        <v>0</v>
      </c>
    </row>
    <row r="41" spans="1:18" x14ac:dyDescent="0.35">
      <c r="A41" s="55" t="s">
        <v>30</v>
      </c>
      <c r="B41" s="56"/>
      <c r="C41" s="24">
        <f>COUNTA(Class_2[Student])</f>
        <v>0</v>
      </c>
    </row>
    <row r="43" spans="1:18" ht="15.5" x14ac:dyDescent="0.35">
      <c r="A43" s="59" t="s">
        <v>47</v>
      </c>
      <c r="B43" s="59"/>
      <c r="C43" s="34"/>
    </row>
    <row r="44" spans="1:18" x14ac:dyDescent="0.35">
      <c r="B44" s="37" t="s">
        <v>11</v>
      </c>
      <c r="C44" s="26" t="str">
        <f>IFERROR(INDEX(Class_2[Student],MATCH(1,Class_2[Rank],0))&amp;" ("&amp;INDEX(Class_2[Points],MATCH(1,Class_2[Rank],0))&amp;" pts)","")</f>
        <v/>
      </c>
    </row>
    <row r="45" spans="1:18" x14ac:dyDescent="0.35">
      <c r="B45" s="38" t="s">
        <v>12</v>
      </c>
      <c r="C45" s="26" t="str">
        <f>IFERROR(INDEX(Class_2[Student],MATCH(2,Class_2[Rank],0))&amp;" ("&amp;INDEX(Class_2[Points],MATCH(2,Class_2[Rank],0))&amp;" pts)","")</f>
        <v/>
      </c>
    </row>
    <row r="46" spans="1:18" ht="30" customHeight="1" x14ac:dyDescent="0.35">
      <c r="B46" s="36" t="s">
        <v>48</v>
      </c>
      <c r="C46" s="35" t="str">
        <f>IFERROR(INDEX(Class_2[Student],MATCH(MAX(Class_2[Creativity]),Class_2[Creativity],0)),"")</f>
        <v/>
      </c>
    </row>
    <row r="47" spans="1:18" ht="30" customHeight="1" x14ac:dyDescent="0.35">
      <c r="B47" s="36" t="s">
        <v>49</v>
      </c>
      <c r="C47" s="35" t="str">
        <f>IFERROR(INDEX(Class_2[Student],MATCH(MAX(Class_2[Persistence]),Class_2[Persistence],0)),"")</f>
        <v/>
      </c>
    </row>
    <row r="48" spans="1:18" ht="30" customHeight="1" x14ac:dyDescent="0.35">
      <c r="B48" s="36" t="s">
        <v>50</v>
      </c>
      <c r="C48" s="35" t="str">
        <f>IFERROR(INDEX(Class_2[Student],MATCH(MAX(Class_2[Encouragement]),Class_2[Encouragement],0)),"")</f>
        <v/>
      </c>
    </row>
  </sheetData>
  <mergeCells count="5">
    <mergeCell ref="A1:R1"/>
    <mergeCell ref="A2:R2"/>
    <mergeCell ref="A40:B40"/>
    <mergeCell ref="A41:B41"/>
    <mergeCell ref="A43:B43"/>
  </mergeCells>
  <conditionalFormatting sqref="D5:D38">
    <cfRule type="cellIs" dxfId="7" priority="1" operator="equal">
      <formula>"🥈 RUNNER-UP"</formula>
    </cfRule>
    <cfRule type="cellIs" dxfId="6" priority="2" operator="equal">
      <formula>"🥇 LEADER"</formula>
    </cfRule>
  </conditionalFormatting>
  <conditionalFormatting sqref="E5:E38">
    <cfRule type="dataBar" priority="3">
      <dataBar showValue="0">
        <cfvo type="num" val="0"/>
        <cfvo type="num" val="10"/>
        <color theme="6"/>
      </dataBar>
      <extLst>
        <ext xmlns:x14="http://schemas.microsoft.com/office/spreadsheetml/2009/9/main" uri="{B025F937-C7B1-47D3-B67F-A62EFF666E3E}">
          <x14:id>{EB78EC97-6190-4E91-A358-918DFDD5F5CA}</x14:id>
        </ext>
      </extLst>
    </cfRule>
  </conditionalFormatting>
  <pageMargins left="0.75" right="0.75" top="1" bottom="1" header="0.511811023622047" footer="0.511811023622047"/>
  <pageSetup paperSize="9" orientation="portrait" horizontalDpi="300" verticalDpi="300"/>
  <tableParts count="1">
    <tablePart r:id="rId1"/>
  </tableParts>
  <extLst>
    <ext xmlns:x14="http://schemas.microsoft.com/office/spreadsheetml/2009/9/main" uri="{78C0D931-6437-407d-A8EE-F0AAD7539E65}">
      <x14:conditionalFormattings>
        <x14:conditionalFormatting xmlns:xm="http://schemas.microsoft.com/office/excel/2006/main">
          <x14:cfRule type="dataBar" id="{EB78EC97-6190-4E91-A358-918DFDD5F5CA}">
            <x14:dataBar minLength="0" maxLength="100" gradient="0">
              <x14:cfvo type="num">
                <xm:f>0</xm:f>
              </x14:cfvo>
              <x14:cfvo type="num">
                <xm:f>10</xm:f>
              </x14:cfvo>
              <x14:negativeFillColor rgb="FFFF0000"/>
              <x14:axisColor rgb="FF000000"/>
            </x14:dataBar>
          </x14:cfRule>
          <xm:sqref>E5:E38</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C7A487-A640-454E-9576-C5990477045C}">
  <sheetPr>
    <tabColor rgb="FF2C5F8A"/>
  </sheetPr>
  <dimension ref="A1:R48"/>
  <sheetViews>
    <sheetView zoomScaleNormal="100" workbookViewId="0">
      <selection activeCell="B5" sqref="B5"/>
    </sheetView>
  </sheetViews>
  <sheetFormatPr defaultColWidth="8.7265625" defaultRowHeight="14.5" x14ac:dyDescent="0.35"/>
  <cols>
    <col min="1" max="1" width="8.26953125" customWidth="1"/>
    <col min="2" max="2" width="28" customWidth="1"/>
    <col min="3" max="3" width="19.453125" customWidth="1"/>
    <col min="4" max="4" width="18" bestFit="1" customWidth="1"/>
    <col min="5" max="5" width="18" customWidth="1"/>
    <col min="6" max="8" width="18.7265625" customWidth="1"/>
    <col min="9" max="18" width="11.7265625" customWidth="1"/>
  </cols>
  <sheetData>
    <row r="1" spans="1:18" ht="39.75" customHeight="1" x14ac:dyDescent="0.35">
      <c r="A1" s="57" t="s">
        <v>0</v>
      </c>
      <c r="B1" s="57"/>
      <c r="C1" s="57"/>
      <c r="D1" s="57"/>
      <c r="E1" s="57"/>
      <c r="F1" s="57"/>
      <c r="G1" s="57"/>
      <c r="H1" s="57"/>
      <c r="I1" s="57"/>
      <c r="J1" s="57"/>
      <c r="K1" s="57"/>
      <c r="L1" s="57"/>
      <c r="M1" s="57"/>
      <c r="N1" s="57"/>
      <c r="O1" s="57"/>
      <c r="P1" s="57"/>
      <c r="Q1" s="57"/>
      <c r="R1" s="57"/>
    </row>
    <row r="2" spans="1:18" ht="24.75" customHeight="1" x14ac:dyDescent="0.35">
      <c r="A2" s="58" t="s">
        <v>29</v>
      </c>
      <c r="B2" s="58"/>
      <c r="C2" s="58"/>
      <c r="D2" s="58"/>
      <c r="E2" s="58"/>
      <c r="F2" s="58"/>
      <c r="G2" s="58"/>
      <c r="H2" s="58"/>
      <c r="I2" s="58"/>
      <c r="J2" s="58"/>
      <c r="K2" s="58"/>
      <c r="L2" s="58"/>
      <c r="M2" s="58"/>
      <c r="N2" s="58"/>
      <c r="O2" s="58"/>
      <c r="P2" s="58"/>
      <c r="Q2" s="58"/>
      <c r="R2" s="58"/>
    </row>
    <row r="3" spans="1:18" ht="7.5" customHeight="1" x14ac:dyDescent="0.35"/>
    <row r="4" spans="1:18" s="9" customFormat="1" ht="45" customHeight="1" x14ac:dyDescent="0.35">
      <c r="A4" s="10" t="s">
        <v>7</v>
      </c>
      <c r="B4" s="10" t="s">
        <v>8</v>
      </c>
      <c r="C4" s="10" t="s">
        <v>9</v>
      </c>
      <c r="D4" s="10" t="s">
        <v>10</v>
      </c>
      <c r="E4" s="10" t="s">
        <v>25</v>
      </c>
      <c r="F4" s="12" t="s">
        <v>26</v>
      </c>
      <c r="G4" s="12" t="s">
        <v>27</v>
      </c>
      <c r="H4" s="12" t="s">
        <v>28</v>
      </c>
      <c r="I4" s="8" t="s">
        <v>15</v>
      </c>
      <c r="J4" s="8" t="s">
        <v>24</v>
      </c>
      <c r="K4" s="8" t="s">
        <v>16</v>
      </c>
      <c r="L4" s="8" t="s">
        <v>17</v>
      </c>
      <c r="M4" s="8" t="s">
        <v>18</v>
      </c>
      <c r="N4" s="8" t="s">
        <v>19</v>
      </c>
      <c r="O4" s="8" t="s">
        <v>20</v>
      </c>
      <c r="P4" s="8" t="s">
        <v>21</v>
      </c>
      <c r="Q4" s="8" t="s">
        <v>22</v>
      </c>
      <c r="R4" s="8" t="s">
        <v>23</v>
      </c>
    </row>
    <row r="5" spans="1:18" ht="24" customHeight="1" x14ac:dyDescent="0.35">
      <c r="A5" s="4" t="str">
        <f>IF(Class_3[[#This Row],[Points]]="","",_xlfn.RANK.EQ(Class_3[[#This Row],[Points]],Class_3[Points],0))</f>
        <v/>
      </c>
      <c r="B5" s="14"/>
      <c r="C5" s="23" t="str">
        <f>IF(ISBLANK(Class_3[[#This Row],[Student]]), "", SUM(Class_3[[#This Row],[Enter If You Dare]:[Who Ate the Teacher''s Lunch?]]))</f>
        <v/>
      </c>
      <c r="D5" s="3" t="str">
        <f>IF(Class_3[[#This Row],[Points]]="","",IF(Class_3[[#This Row],[Points]]=MAX(Class_3[Points]),"🥇 LEADER",IF(Class_3[[#This Row],[Points]]=LARGE(Class_3[Points],2),"🥈 RUNNER-UP","")))</f>
        <v/>
      </c>
      <c r="E5" s="11" cm="1">
        <f t="array" ref="E5">SUMPRODUCT(--(Class_3[[#This Row],[Enter If You Dare]:[Who Ate the Teacher''s Lunch?]]&lt;&gt;""),--(Class_3[[#This Row],[Enter If You Dare]:[Who Ate the Teacher''s Lunch?]]&lt;&gt;0))</f>
        <v>0</v>
      </c>
      <c r="F5" s="17"/>
      <c r="G5" s="18"/>
      <c r="H5" s="18"/>
      <c r="I5" s="18"/>
      <c r="J5" s="18"/>
      <c r="K5" s="18"/>
      <c r="L5" s="18"/>
      <c r="M5" s="18"/>
      <c r="N5" s="18"/>
      <c r="O5" s="18"/>
      <c r="P5" s="18"/>
      <c r="Q5" s="18"/>
      <c r="R5" s="18"/>
    </row>
    <row r="6" spans="1:18" ht="24" customHeight="1" x14ac:dyDescent="0.35">
      <c r="A6" s="4" t="str">
        <f>IF(Class_3[[#This Row],[Points]]="","",_xlfn.RANK.EQ(Class_3[[#This Row],[Points]],Class_3[Points],0))</f>
        <v/>
      </c>
      <c r="B6" s="14"/>
      <c r="C6" s="23" t="str">
        <f>IF(ISBLANK(Class_3[[#This Row],[Student]]), "", SUM(Class_3[[#This Row],[Enter If You Dare]:[Who Ate the Teacher''s Lunch?]]))</f>
        <v/>
      </c>
      <c r="D6" s="3" t="str">
        <f>IF(Class_3[[#This Row],[Points]]="","",IF(Class_3[[#This Row],[Points]]=MAX(Class_3[Points]),"🥇 LEADER",IF(Class_3[[#This Row],[Points]]=LARGE(Class_3[Points],2),"🥈 RUNNER-UP","")))</f>
        <v/>
      </c>
      <c r="E6" s="11" cm="1">
        <f t="array" ref="E6">SUMPRODUCT(--(Class_3[[#This Row],[Enter If You Dare]:[Who Ate the Teacher''s Lunch?]]&lt;&gt;""),--(Class_3[[#This Row],[Enter If You Dare]:[Who Ate the Teacher''s Lunch?]]&lt;&gt;0))</f>
        <v>0</v>
      </c>
      <c r="F6" s="19"/>
      <c r="G6" s="20"/>
      <c r="H6" s="20"/>
      <c r="I6" s="20"/>
      <c r="J6" s="20"/>
      <c r="K6" s="20"/>
      <c r="L6" s="20"/>
      <c r="M6" s="20"/>
      <c r="N6" s="20"/>
      <c r="O6" s="20"/>
      <c r="P6" s="20"/>
      <c r="Q6" s="20"/>
      <c r="R6" s="20"/>
    </row>
    <row r="7" spans="1:18" ht="24" customHeight="1" x14ac:dyDescent="0.35">
      <c r="A7" s="4" t="str">
        <f>IF(Class_3[[#This Row],[Points]]="","",_xlfn.RANK.EQ(Class_3[[#This Row],[Points]],Class_3[Points],0))</f>
        <v/>
      </c>
      <c r="B7" s="14"/>
      <c r="C7" s="23" t="str">
        <f>IF(ISBLANK(Class_3[[#This Row],[Student]]), "", SUM(Class_3[[#This Row],[Enter If You Dare]:[Who Ate the Teacher''s Lunch?]]))</f>
        <v/>
      </c>
      <c r="D7" s="3" t="str">
        <f>IF(Class_3[[#This Row],[Points]]="","",IF(Class_3[[#This Row],[Points]]=MAX(Class_3[Points]),"🥇 LEADER",IF(Class_3[[#This Row],[Points]]=LARGE(Class_3[Points],2),"🥈 RUNNER-UP","")))</f>
        <v/>
      </c>
      <c r="E7" s="11" cm="1">
        <f t="array" ref="E7">SUMPRODUCT(--(Class_3[[#This Row],[Enter If You Dare]:[Who Ate the Teacher''s Lunch?]]&lt;&gt;""),--(Class_3[[#This Row],[Enter If You Dare]:[Who Ate the Teacher''s Lunch?]]&lt;&gt;0))</f>
        <v>0</v>
      </c>
      <c r="F7" s="19"/>
      <c r="G7" s="20"/>
      <c r="H7" s="20"/>
      <c r="I7" s="20"/>
      <c r="J7" s="20"/>
      <c r="K7" s="20"/>
      <c r="L7" s="20"/>
      <c r="M7" s="20"/>
      <c r="N7" s="20"/>
      <c r="O7" s="20"/>
      <c r="P7" s="20"/>
      <c r="Q7" s="20"/>
      <c r="R7" s="20"/>
    </row>
    <row r="8" spans="1:18" ht="24" customHeight="1" x14ac:dyDescent="0.35">
      <c r="A8" s="4" t="str">
        <f>IF(Class_3[[#This Row],[Points]]="","",_xlfn.RANK.EQ(Class_3[[#This Row],[Points]],Class_3[Points],0))</f>
        <v/>
      </c>
      <c r="B8" s="15"/>
      <c r="C8" s="23" t="str">
        <f>IF(ISBLANK(Class_3[[#This Row],[Student]]), "", SUM(Class_3[[#This Row],[Enter If You Dare]:[Who Ate the Teacher''s Lunch?]]))</f>
        <v/>
      </c>
      <c r="D8" s="3" t="str">
        <f>IF(Class_3[[#This Row],[Points]]="","",IF(Class_3[[#This Row],[Points]]=MAX(Class_3[Points]),"🥇 LEADER",IF(Class_3[[#This Row],[Points]]=LARGE(Class_3[Points],2),"🥈 RUNNER-UP","")))</f>
        <v/>
      </c>
      <c r="E8" s="11" cm="1">
        <f t="array" ref="E8">SUMPRODUCT(--(Class_3[[#This Row],[Enter If You Dare]:[Who Ate the Teacher''s Lunch?]]&lt;&gt;""),--(Class_3[[#This Row],[Enter If You Dare]:[Who Ate the Teacher''s Lunch?]]&lt;&gt;0))</f>
        <v>0</v>
      </c>
      <c r="F8" s="19"/>
      <c r="G8" s="20"/>
      <c r="H8" s="20"/>
      <c r="I8" s="20"/>
      <c r="J8" s="20"/>
      <c r="K8" s="20"/>
      <c r="L8" s="20"/>
      <c r="M8" s="20"/>
      <c r="N8" s="20"/>
      <c r="O8" s="20"/>
      <c r="P8" s="20"/>
      <c r="Q8" s="20"/>
      <c r="R8" s="20"/>
    </row>
    <row r="9" spans="1:18" ht="24" customHeight="1" x14ac:dyDescent="0.35">
      <c r="A9" s="4" t="str">
        <f>IF(Class_3[[#This Row],[Points]]="","",_xlfn.RANK.EQ(Class_3[[#This Row],[Points]],Class_3[Points],0))</f>
        <v/>
      </c>
      <c r="B9" s="13"/>
      <c r="C9" s="23" t="str">
        <f>IF(ISBLANK(Class_3[[#This Row],[Student]]), "", SUM(Class_3[[#This Row],[Enter If You Dare]:[Who Ate the Teacher''s Lunch?]]))</f>
        <v/>
      </c>
      <c r="D9" s="3" t="str">
        <f>IF(Class_3[[#This Row],[Points]]="","",IF(Class_3[[#This Row],[Points]]=MAX(Class_3[Points]),"🥇 LEADER",IF(Class_3[[#This Row],[Points]]=LARGE(Class_3[Points],2),"🥈 RUNNER-UP","")))</f>
        <v/>
      </c>
      <c r="E9" s="11" cm="1">
        <f t="array" ref="E9">SUMPRODUCT(--(Class_3[[#This Row],[Enter If You Dare]:[Who Ate the Teacher''s Lunch?]]&lt;&gt;""),--(Class_3[[#This Row],[Enter If You Dare]:[Who Ate the Teacher''s Lunch?]]&lt;&gt;0))</f>
        <v>0</v>
      </c>
      <c r="F9" s="19"/>
      <c r="G9" s="20"/>
      <c r="H9" s="20"/>
      <c r="I9" s="20"/>
      <c r="J9" s="20"/>
      <c r="K9" s="20"/>
      <c r="L9" s="20"/>
      <c r="M9" s="20"/>
      <c r="N9" s="20"/>
      <c r="O9" s="20"/>
      <c r="P9" s="20"/>
      <c r="Q9" s="20"/>
      <c r="R9" s="20"/>
    </row>
    <row r="10" spans="1:18" ht="24" customHeight="1" x14ac:dyDescent="0.35">
      <c r="A10" s="4" t="str">
        <f>IF(Class_3[[#This Row],[Points]]="","",_xlfn.RANK.EQ(Class_3[[#This Row],[Points]],Class_3[Points],0))</f>
        <v/>
      </c>
      <c r="B10" s="13"/>
      <c r="C10" s="23" t="str">
        <f>IF(ISBLANK(Class_3[[#This Row],[Student]]), "", SUM(Class_3[[#This Row],[Enter If You Dare]:[Who Ate the Teacher''s Lunch?]]))</f>
        <v/>
      </c>
      <c r="D10" s="3" t="str">
        <f>IF(Class_3[[#This Row],[Points]]="","",IF(Class_3[[#This Row],[Points]]=MAX(Class_3[Points]),"🥇 LEADER",IF(Class_3[[#This Row],[Points]]=LARGE(Class_3[Points],2),"🥈 RUNNER-UP","")))</f>
        <v/>
      </c>
      <c r="E10" s="11" cm="1">
        <f t="array" ref="E10">SUMPRODUCT(--(Class_3[[#This Row],[Enter If You Dare]:[Who Ate the Teacher''s Lunch?]]&lt;&gt;""),--(Class_3[[#This Row],[Enter If You Dare]:[Who Ate the Teacher''s Lunch?]]&lt;&gt;0))</f>
        <v>0</v>
      </c>
      <c r="F10" s="19"/>
      <c r="G10" s="20"/>
      <c r="H10" s="20"/>
      <c r="I10" s="20"/>
      <c r="J10" s="20"/>
      <c r="K10" s="20"/>
      <c r="L10" s="20"/>
      <c r="M10" s="20"/>
      <c r="N10" s="20"/>
      <c r="O10" s="20"/>
      <c r="P10" s="20"/>
      <c r="Q10" s="20"/>
      <c r="R10" s="20"/>
    </row>
    <row r="11" spans="1:18" ht="24" customHeight="1" x14ac:dyDescent="0.35">
      <c r="A11" s="4" t="str">
        <f>IF(Class_3[[#This Row],[Points]]="","",_xlfn.RANK.EQ(Class_3[[#This Row],[Points]],Class_3[Points],0))</f>
        <v/>
      </c>
      <c r="B11" s="13"/>
      <c r="C11" s="23" t="str">
        <f>IF(ISBLANK(Class_3[[#This Row],[Student]]), "", SUM(Class_3[[#This Row],[Enter If You Dare]:[Who Ate the Teacher''s Lunch?]]))</f>
        <v/>
      </c>
      <c r="D11" s="3" t="str">
        <f>IF(Class_3[[#This Row],[Points]]="","",IF(Class_3[[#This Row],[Points]]=MAX(Class_3[Points]),"🥇 LEADER",IF(Class_3[[#This Row],[Points]]=LARGE(Class_3[Points],2),"🥈 RUNNER-UP","")))</f>
        <v/>
      </c>
      <c r="E11" s="11" cm="1">
        <f t="array" ref="E11">SUMPRODUCT(--(Class_3[[#This Row],[Enter If You Dare]:[Who Ate the Teacher''s Lunch?]]&lt;&gt;""),--(Class_3[[#This Row],[Enter If You Dare]:[Who Ate the Teacher''s Lunch?]]&lt;&gt;0))</f>
        <v>0</v>
      </c>
      <c r="F11" s="19"/>
      <c r="G11" s="20"/>
      <c r="H11" s="20"/>
      <c r="I11" s="20"/>
      <c r="J11" s="20"/>
      <c r="K11" s="20"/>
      <c r="L11" s="20"/>
      <c r="M11" s="20"/>
      <c r="N11" s="20"/>
      <c r="O11" s="20"/>
      <c r="P11" s="20"/>
      <c r="Q11" s="20"/>
      <c r="R11" s="20"/>
    </row>
    <row r="12" spans="1:18" ht="24" customHeight="1" x14ac:dyDescent="0.35">
      <c r="A12" s="4" t="str">
        <f>IF(Class_3[[#This Row],[Points]]="","",_xlfn.RANK.EQ(Class_3[[#This Row],[Points]],Class_3[Points],0))</f>
        <v/>
      </c>
      <c r="B12" s="13"/>
      <c r="C12" s="23" t="str">
        <f>IF(ISBLANK(Class_3[[#This Row],[Student]]), "", SUM(Class_3[[#This Row],[Enter If You Dare]:[Who Ate the Teacher''s Lunch?]]))</f>
        <v/>
      </c>
      <c r="D12" s="3" t="str">
        <f>IF(Class_3[[#This Row],[Points]]="","",IF(Class_3[[#This Row],[Points]]=MAX(Class_3[Points]),"🥇 LEADER",IF(Class_3[[#This Row],[Points]]=LARGE(Class_3[Points],2),"🥈 RUNNER-UP","")))</f>
        <v/>
      </c>
      <c r="E12" s="11" cm="1">
        <f t="array" ref="E12">SUMPRODUCT(--(Class_3[[#This Row],[Enter If You Dare]:[Who Ate the Teacher''s Lunch?]]&lt;&gt;""),--(Class_3[[#This Row],[Enter If You Dare]:[Who Ate the Teacher''s Lunch?]]&lt;&gt;0))</f>
        <v>0</v>
      </c>
      <c r="F12" s="19"/>
      <c r="G12" s="20"/>
      <c r="H12" s="20"/>
      <c r="I12" s="20"/>
      <c r="J12" s="20"/>
      <c r="K12" s="20"/>
      <c r="L12" s="20"/>
      <c r="M12" s="20"/>
      <c r="N12" s="20"/>
      <c r="O12" s="20"/>
      <c r="P12" s="20"/>
      <c r="Q12" s="20"/>
      <c r="R12" s="20"/>
    </row>
    <row r="13" spans="1:18" ht="24" customHeight="1" x14ac:dyDescent="0.35">
      <c r="A13" s="4" t="str">
        <f>IF(Class_3[[#This Row],[Points]]="","",_xlfn.RANK.EQ(Class_3[[#This Row],[Points]],Class_3[Points],0))</f>
        <v/>
      </c>
      <c r="B13" s="13"/>
      <c r="C13" s="23" t="str">
        <f>IF(ISBLANK(Class_3[[#This Row],[Student]]), "", SUM(Class_3[[#This Row],[Enter If You Dare]:[Who Ate the Teacher''s Lunch?]]))</f>
        <v/>
      </c>
      <c r="D13" s="3" t="str">
        <f>IF(Class_3[[#This Row],[Points]]="","",IF(Class_3[[#This Row],[Points]]=MAX(Class_3[Points]),"🥇 LEADER",IF(Class_3[[#This Row],[Points]]=LARGE(Class_3[Points],2),"🥈 RUNNER-UP","")))</f>
        <v/>
      </c>
      <c r="E13" s="11" cm="1">
        <f t="array" ref="E13">SUMPRODUCT(--(Class_3[[#This Row],[Enter If You Dare]:[Who Ate the Teacher''s Lunch?]]&lt;&gt;""),--(Class_3[[#This Row],[Enter If You Dare]:[Who Ate the Teacher''s Lunch?]]&lt;&gt;0))</f>
        <v>0</v>
      </c>
      <c r="F13" s="19"/>
      <c r="G13" s="20"/>
      <c r="H13" s="20"/>
      <c r="I13" s="20"/>
      <c r="J13" s="20"/>
      <c r="K13" s="20"/>
      <c r="L13" s="20"/>
      <c r="M13" s="20"/>
      <c r="N13" s="20"/>
      <c r="O13" s="20"/>
      <c r="P13" s="20"/>
      <c r="Q13" s="20"/>
      <c r="R13" s="20"/>
    </row>
    <row r="14" spans="1:18" ht="24" customHeight="1" x14ac:dyDescent="0.35">
      <c r="A14" s="4" t="str">
        <f>IF(Class_3[[#This Row],[Points]]="","",_xlfn.RANK.EQ(Class_3[[#This Row],[Points]],Class_3[Points],0))</f>
        <v/>
      </c>
      <c r="B14" s="13"/>
      <c r="C14" s="23" t="str">
        <f>IF(ISBLANK(Class_3[[#This Row],[Student]]), "", SUM(Class_3[[#This Row],[Enter If You Dare]:[Who Ate the Teacher''s Lunch?]]))</f>
        <v/>
      </c>
      <c r="D14" s="3" t="str">
        <f>IF(Class_3[[#This Row],[Points]]="","",IF(Class_3[[#This Row],[Points]]=MAX(Class_3[Points]),"🥇 LEADER",IF(Class_3[[#This Row],[Points]]=LARGE(Class_3[Points],2),"🥈 RUNNER-UP","")))</f>
        <v/>
      </c>
      <c r="E14" s="11" cm="1">
        <f t="array" ref="E14">SUMPRODUCT(--(Class_3[[#This Row],[Enter If You Dare]:[Who Ate the Teacher''s Lunch?]]&lt;&gt;""),--(Class_3[[#This Row],[Enter If You Dare]:[Who Ate the Teacher''s Lunch?]]&lt;&gt;0))</f>
        <v>0</v>
      </c>
      <c r="F14" s="19"/>
      <c r="G14" s="20"/>
      <c r="H14" s="20"/>
      <c r="I14" s="20"/>
      <c r="J14" s="20"/>
      <c r="K14" s="20"/>
      <c r="L14" s="20"/>
      <c r="M14" s="20"/>
      <c r="N14" s="20"/>
      <c r="O14" s="20"/>
      <c r="P14" s="20"/>
      <c r="Q14" s="20"/>
      <c r="R14" s="20"/>
    </row>
    <row r="15" spans="1:18" ht="24" customHeight="1" x14ac:dyDescent="0.35">
      <c r="A15" s="4" t="str">
        <f>IF(Class_3[[#This Row],[Points]]="","",_xlfn.RANK.EQ(Class_3[[#This Row],[Points]],Class_3[Points],0))</f>
        <v/>
      </c>
      <c r="B15" s="13"/>
      <c r="C15" s="23" t="str">
        <f>IF(ISBLANK(Class_3[[#This Row],[Student]]), "", SUM(Class_3[[#This Row],[Enter If You Dare]:[Who Ate the Teacher''s Lunch?]]))</f>
        <v/>
      </c>
      <c r="D15" s="3" t="str">
        <f>IF(Class_3[[#This Row],[Points]]="","",IF(Class_3[[#This Row],[Points]]=MAX(Class_3[Points]),"🥇 LEADER",IF(Class_3[[#This Row],[Points]]=LARGE(Class_3[Points],2),"🥈 RUNNER-UP","")))</f>
        <v/>
      </c>
      <c r="E15" s="11" cm="1">
        <f t="array" ref="E15">SUMPRODUCT(--(Class_3[[#This Row],[Enter If You Dare]:[Who Ate the Teacher''s Lunch?]]&lt;&gt;""),--(Class_3[[#This Row],[Enter If You Dare]:[Who Ate the Teacher''s Lunch?]]&lt;&gt;0))</f>
        <v>0</v>
      </c>
      <c r="F15" s="19"/>
      <c r="G15" s="20"/>
      <c r="H15" s="20"/>
      <c r="I15" s="20"/>
      <c r="J15" s="20"/>
      <c r="K15" s="20"/>
      <c r="L15" s="20"/>
      <c r="M15" s="20"/>
      <c r="N15" s="20"/>
      <c r="O15" s="20"/>
      <c r="P15" s="20"/>
      <c r="Q15" s="20"/>
      <c r="R15" s="20"/>
    </row>
    <row r="16" spans="1:18" ht="24" customHeight="1" x14ac:dyDescent="0.35">
      <c r="A16" s="4" t="str">
        <f>IF(Class_3[[#This Row],[Points]]="","",_xlfn.RANK.EQ(Class_3[[#This Row],[Points]],Class_3[Points],0))</f>
        <v/>
      </c>
      <c r="B16" s="13"/>
      <c r="C16" s="23" t="str">
        <f>IF(ISBLANK(Class_3[[#This Row],[Student]]), "", SUM(Class_3[[#This Row],[Enter If You Dare]:[Who Ate the Teacher''s Lunch?]]))</f>
        <v/>
      </c>
      <c r="D16" s="3" t="str">
        <f>IF(Class_3[[#This Row],[Points]]="","",IF(Class_3[[#This Row],[Points]]=MAX(Class_3[Points]),"🥇 LEADER",IF(Class_3[[#This Row],[Points]]=LARGE(Class_3[Points],2),"🥈 RUNNER-UP","")))</f>
        <v/>
      </c>
      <c r="E16" s="11" cm="1">
        <f t="array" ref="E16">SUMPRODUCT(--(Class_3[[#This Row],[Enter If You Dare]:[Who Ate the Teacher''s Lunch?]]&lt;&gt;""),--(Class_3[[#This Row],[Enter If You Dare]:[Who Ate the Teacher''s Lunch?]]&lt;&gt;0))</f>
        <v>0</v>
      </c>
      <c r="F16" s="19"/>
      <c r="G16" s="20"/>
      <c r="H16" s="20"/>
      <c r="I16" s="20"/>
      <c r="J16" s="20"/>
      <c r="K16" s="20"/>
      <c r="L16" s="20"/>
      <c r="M16" s="20"/>
      <c r="N16" s="20"/>
      <c r="O16" s="20"/>
      <c r="P16" s="20"/>
      <c r="Q16" s="20"/>
      <c r="R16" s="20"/>
    </row>
    <row r="17" spans="1:18" ht="24" customHeight="1" x14ac:dyDescent="0.35">
      <c r="A17" s="4" t="str">
        <f>IF(Class_3[[#This Row],[Points]]="","",_xlfn.RANK.EQ(Class_3[[#This Row],[Points]],Class_3[Points],0))</f>
        <v/>
      </c>
      <c r="B17" s="13"/>
      <c r="C17" s="23" t="str">
        <f>IF(ISBLANK(Class_3[[#This Row],[Student]]), "", SUM(Class_3[[#This Row],[Enter If You Dare]:[Who Ate the Teacher''s Lunch?]]))</f>
        <v/>
      </c>
      <c r="D17" s="3" t="str">
        <f>IF(Class_3[[#This Row],[Points]]="","",IF(Class_3[[#This Row],[Points]]=MAX(Class_3[Points]),"🥇 LEADER",IF(Class_3[[#This Row],[Points]]=LARGE(Class_3[Points],2),"🥈 RUNNER-UP","")))</f>
        <v/>
      </c>
      <c r="E17" s="11" cm="1">
        <f t="array" ref="E17">SUMPRODUCT(--(Class_3[[#This Row],[Enter If You Dare]:[Who Ate the Teacher''s Lunch?]]&lt;&gt;""),--(Class_3[[#This Row],[Enter If You Dare]:[Who Ate the Teacher''s Lunch?]]&lt;&gt;0))</f>
        <v>0</v>
      </c>
      <c r="F17" s="19"/>
      <c r="G17" s="20"/>
      <c r="H17" s="20"/>
      <c r="I17" s="20"/>
      <c r="J17" s="20"/>
      <c r="K17" s="20"/>
      <c r="L17" s="20"/>
      <c r="M17" s="20"/>
      <c r="N17" s="20"/>
      <c r="O17" s="20"/>
      <c r="P17" s="20"/>
      <c r="Q17" s="20"/>
      <c r="R17" s="20"/>
    </row>
    <row r="18" spans="1:18" ht="24" customHeight="1" x14ac:dyDescent="0.35">
      <c r="A18" s="4" t="str">
        <f>IF(Class_3[[#This Row],[Points]]="","",_xlfn.RANK.EQ(Class_3[[#This Row],[Points]],Class_3[Points],0))</f>
        <v/>
      </c>
      <c r="B18" s="13"/>
      <c r="C18" s="23" t="str">
        <f>IF(ISBLANK(Class_3[[#This Row],[Student]]), "", SUM(Class_3[[#This Row],[Enter If You Dare]:[Who Ate the Teacher''s Lunch?]]))</f>
        <v/>
      </c>
      <c r="D18" s="3" t="str">
        <f>IF(Class_3[[#This Row],[Points]]="","",IF(Class_3[[#This Row],[Points]]=MAX(Class_3[Points]),"🥇 LEADER",IF(Class_3[[#This Row],[Points]]=LARGE(Class_3[Points],2),"🥈 RUNNER-UP","")))</f>
        <v/>
      </c>
      <c r="E18" s="11" cm="1">
        <f t="array" ref="E18">SUMPRODUCT(--(Class_3[[#This Row],[Enter If You Dare]:[Who Ate the Teacher''s Lunch?]]&lt;&gt;""),--(Class_3[[#This Row],[Enter If You Dare]:[Who Ate the Teacher''s Lunch?]]&lt;&gt;0))</f>
        <v>0</v>
      </c>
      <c r="F18" s="19"/>
      <c r="G18" s="20"/>
      <c r="H18" s="20"/>
      <c r="I18" s="20"/>
      <c r="J18" s="20"/>
      <c r="K18" s="20"/>
      <c r="L18" s="20"/>
      <c r="M18" s="20"/>
      <c r="N18" s="20"/>
      <c r="O18" s="20"/>
      <c r="P18" s="20"/>
      <c r="Q18" s="20"/>
      <c r="R18" s="20"/>
    </row>
    <row r="19" spans="1:18" ht="24" customHeight="1" x14ac:dyDescent="0.35">
      <c r="A19" s="4" t="str">
        <f>IF(Class_3[[#This Row],[Points]]="","",_xlfn.RANK.EQ(Class_3[[#This Row],[Points]],Class_3[Points],0))</f>
        <v/>
      </c>
      <c r="B19" s="13"/>
      <c r="C19" s="23" t="str">
        <f>IF(ISBLANK(Class_3[[#This Row],[Student]]), "", SUM(Class_3[[#This Row],[Enter If You Dare]:[Who Ate the Teacher''s Lunch?]]))</f>
        <v/>
      </c>
      <c r="D19" s="3" t="str">
        <f>IF(Class_3[[#This Row],[Points]]="","",IF(Class_3[[#This Row],[Points]]=MAX(Class_3[Points]),"🥇 LEADER",IF(Class_3[[#This Row],[Points]]=LARGE(Class_3[Points],2),"🥈 RUNNER-UP","")))</f>
        <v/>
      </c>
      <c r="E19" s="11" cm="1">
        <f t="array" ref="E19">SUMPRODUCT(--(Class_3[[#This Row],[Enter If You Dare]:[Who Ate the Teacher''s Lunch?]]&lt;&gt;""),--(Class_3[[#This Row],[Enter If You Dare]:[Who Ate the Teacher''s Lunch?]]&lt;&gt;0))</f>
        <v>0</v>
      </c>
      <c r="F19" s="19"/>
      <c r="G19" s="20"/>
      <c r="H19" s="20"/>
      <c r="I19" s="20"/>
      <c r="J19" s="20"/>
      <c r="K19" s="20"/>
      <c r="L19" s="20"/>
      <c r="M19" s="20"/>
      <c r="N19" s="20"/>
      <c r="O19" s="20"/>
      <c r="P19" s="20"/>
      <c r="Q19" s="20"/>
      <c r="R19" s="20"/>
    </row>
    <row r="20" spans="1:18" ht="24" customHeight="1" x14ac:dyDescent="0.35">
      <c r="A20" s="4" t="str">
        <f>IF(Class_3[[#This Row],[Points]]="","",_xlfn.RANK.EQ(Class_3[[#This Row],[Points]],Class_3[Points],0))</f>
        <v/>
      </c>
      <c r="B20" s="13"/>
      <c r="C20" s="23" t="str">
        <f>IF(ISBLANK(Class_3[[#This Row],[Student]]), "", SUM(Class_3[[#This Row],[Enter If You Dare]:[Who Ate the Teacher''s Lunch?]]))</f>
        <v/>
      </c>
      <c r="D20" s="3" t="str">
        <f>IF(Class_3[[#This Row],[Points]]="","",IF(Class_3[[#This Row],[Points]]=MAX(Class_3[Points]),"🥇 LEADER",IF(Class_3[[#This Row],[Points]]=LARGE(Class_3[Points],2),"🥈 RUNNER-UP","")))</f>
        <v/>
      </c>
      <c r="E20" s="11" cm="1">
        <f t="array" ref="E20">SUMPRODUCT(--(Class_3[[#This Row],[Enter If You Dare]:[Who Ate the Teacher''s Lunch?]]&lt;&gt;""),--(Class_3[[#This Row],[Enter If You Dare]:[Who Ate the Teacher''s Lunch?]]&lt;&gt;0))</f>
        <v>0</v>
      </c>
      <c r="F20" s="19"/>
      <c r="G20" s="20"/>
      <c r="H20" s="20"/>
      <c r="I20" s="20"/>
      <c r="J20" s="20"/>
      <c r="K20" s="20"/>
      <c r="L20" s="20"/>
      <c r="M20" s="20"/>
      <c r="N20" s="20"/>
      <c r="O20" s="20"/>
      <c r="P20" s="20"/>
      <c r="Q20" s="20"/>
      <c r="R20" s="20"/>
    </row>
    <row r="21" spans="1:18" ht="24" customHeight="1" x14ac:dyDescent="0.35">
      <c r="A21" s="4" t="str">
        <f>IF(Class_3[[#This Row],[Points]]="","",_xlfn.RANK.EQ(Class_3[[#This Row],[Points]],Class_3[Points],0))</f>
        <v/>
      </c>
      <c r="B21" s="13"/>
      <c r="C21" s="23" t="str">
        <f>IF(ISBLANK(Class_3[[#This Row],[Student]]), "", SUM(Class_3[[#This Row],[Enter If You Dare]:[Who Ate the Teacher''s Lunch?]]))</f>
        <v/>
      </c>
      <c r="D21" s="3" t="str">
        <f>IF(Class_3[[#This Row],[Points]]="","",IF(Class_3[[#This Row],[Points]]=MAX(Class_3[Points]),"🥇 LEADER",IF(Class_3[[#This Row],[Points]]=LARGE(Class_3[Points],2),"🥈 RUNNER-UP","")))</f>
        <v/>
      </c>
      <c r="E21" s="11" cm="1">
        <f t="array" ref="E21">SUMPRODUCT(--(Class_3[[#This Row],[Enter If You Dare]:[Who Ate the Teacher''s Lunch?]]&lt;&gt;""),--(Class_3[[#This Row],[Enter If You Dare]:[Who Ate the Teacher''s Lunch?]]&lt;&gt;0))</f>
        <v>0</v>
      </c>
      <c r="F21" s="19"/>
      <c r="G21" s="20"/>
      <c r="H21" s="20"/>
      <c r="I21" s="20"/>
      <c r="J21" s="20"/>
      <c r="K21" s="20"/>
      <c r="L21" s="20"/>
      <c r="M21" s="20"/>
      <c r="N21" s="20"/>
      <c r="O21" s="20"/>
      <c r="P21" s="20"/>
      <c r="Q21" s="20"/>
      <c r="R21" s="20"/>
    </row>
    <row r="22" spans="1:18" ht="24" customHeight="1" x14ac:dyDescent="0.35">
      <c r="A22" s="4" t="str">
        <f>IF(Class_3[[#This Row],[Points]]="","",_xlfn.RANK.EQ(Class_3[[#This Row],[Points]],Class_3[Points],0))</f>
        <v/>
      </c>
      <c r="B22" s="13"/>
      <c r="C22" s="23" t="str">
        <f>IF(ISBLANK(Class_3[[#This Row],[Student]]), "", SUM(Class_3[[#This Row],[Enter If You Dare]:[Who Ate the Teacher''s Lunch?]]))</f>
        <v/>
      </c>
      <c r="D22" s="3" t="str">
        <f>IF(Class_3[[#This Row],[Points]]="","",IF(Class_3[[#This Row],[Points]]=MAX(Class_3[Points]),"🥇 LEADER",IF(Class_3[[#This Row],[Points]]=LARGE(Class_3[Points],2),"🥈 RUNNER-UP","")))</f>
        <v/>
      </c>
      <c r="E22" s="11" cm="1">
        <f t="array" ref="E22">SUMPRODUCT(--(Class_3[[#This Row],[Enter If You Dare]:[Who Ate the Teacher''s Lunch?]]&lt;&gt;""),--(Class_3[[#This Row],[Enter If You Dare]:[Who Ate the Teacher''s Lunch?]]&lt;&gt;0))</f>
        <v>0</v>
      </c>
      <c r="F22" s="19"/>
      <c r="G22" s="20"/>
      <c r="H22" s="20"/>
      <c r="I22" s="20"/>
      <c r="J22" s="20"/>
      <c r="K22" s="20"/>
      <c r="L22" s="20"/>
      <c r="M22" s="20"/>
      <c r="N22" s="20"/>
      <c r="O22" s="20"/>
      <c r="P22" s="20"/>
      <c r="Q22" s="20"/>
      <c r="R22" s="20"/>
    </row>
    <row r="23" spans="1:18" ht="24" customHeight="1" x14ac:dyDescent="0.35">
      <c r="A23" s="4" t="str">
        <f>IF(Class_3[[#This Row],[Points]]="","",_xlfn.RANK.EQ(Class_3[[#This Row],[Points]],Class_3[Points],0))</f>
        <v/>
      </c>
      <c r="B23" s="13"/>
      <c r="C23" s="23" t="str">
        <f>IF(ISBLANK(Class_3[[#This Row],[Student]]), "", SUM(Class_3[[#This Row],[Enter If You Dare]:[Who Ate the Teacher''s Lunch?]]))</f>
        <v/>
      </c>
      <c r="D23" s="3" t="str">
        <f>IF(Class_3[[#This Row],[Points]]="","",IF(Class_3[[#This Row],[Points]]=MAX(Class_3[Points]),"🥇 LEADER",IF(Class_3[[#This Row],[Points]]=LARGE(Class_3[Points],2),"🥈 RUNNER-UP","")))</f>
        <v/>
      </c>
      <c r="E23" s="11" cm="1">
        <f t="array" ref="E23">SUMPRODUCT(--(Class_3[[#This Row],[Enter If You Dare]:[Who Ate the Teacher''s Lunch?]]&lt;&gt;""),--(Class_3[[#This Row],[Enter If You Dare]:[Who Ate the Teacher''s Lunch?]]&lt;&gt;0))</f>
        <v>0</v>
      </c>
      <c r="F23" s="19"/>
      <c r="G23" s="20"/>
      <c r="H23" s="20"/>
      <c r="I23" s="20"/>
      <c r="J23" s="20"/>
      <c r="K23" s="20"/>
      <c r="L23" s="20"/>
      <c r="M23" s="20"/>
      <c r="N23" s="20"/>
      <c r="O23" s="20"/>
      <c r="P23" s="20"/>
      <c r="Q23" s="20"/>
      <c r="R23" s="20"/>
    </row>
    <row r="24" spans="1:18" ht="24" customHeight="1" x14ac:dyDescent="0.35">
      <c r="A24" s="4" t="str">
        <f>IF(Class_3[[#This Row],[Points]]="","",_xlfn.RANK.EQ(Class_3[[#This Row],[Points]],Class_3[Points],0))</f>
        <v/>
      </c>
      <c r="B24" s="13"/>
      <c r="C24" s="23" t="str">
        <f>IF(ISBLANK(Class_3[[#This Row],[Student]]), "", SUM(Class_3[[#This Row],[Enter If You Dare]:[Who Ate the Teacher''s Lunch?]]))</f>
        <v/>
      </c>
      <c r="D24" s="3" t="str">
        <f>IF(Class_3[[#This Row],[Points]]="","",IF(Class_3[[#This Row],[Points]]=MAX(Class_3[Points]),"🥇 LEADER",IF(Class_3[[#This Row],[Points]]=LARGE(Class_3[Points],2),"🥈 RUNNER-UP","")))</f>
        <v/>
      </c>
      <c r="E24" s="11" cm="1">
        <f t="array" ref="E24">SUMPRODUCT(--(Class_3[[#This Row],[Enter If You Dare]:[Who Ate the Teacher''s Lunch?]]&lt;&gt;""),--(Class_3[[#This Row],[Enter If You Dare]:[Who Ate the Teacher''s Lunch?]]&lt;&gt;0))</f>
        <v>0</v>
      </c>
      <c r="F24" s="19"/>
      <c r="G24" s="20"/>
      <c r="H24" s="20"/>
      <c r="I24" s="20"/>
      <c r="J24" s="20"/>
      <c r="K24" s="20"/>
      <c r="L24" s="20"/>
      <c r="M24" s="20"/>
      <c r="N24" s="20"/>
      <c r="O24" s="20"/>
      <c r="P24" s="20"/>
      <c r="Q24" s="20"/>
      <c r="R24" s="20"/>
    </row>
    <row r="25" spans="1:18" ht="24" customHeight="1" x14ac:dyDescent="0.35">
      <c r="A25" s="4" t="str">
        <f>IF(Class_3[[#This Row],[Points]]="","",_xlfn.RANK.EQ(Class_3[[#This Row],[Points]],Class_3[Points],0))</f>
        <v/>
      </c>
      <c r="B25" s="13"/>
      <c r="C25" s="23" t="str">
        <f>IF(ISBLANK(Class_3[[#This Row],[Student]]), "", SUM(Class_3[[#This Row],[Enter If You Dare]:[Who Ate the Teacher''s Lunch?]]))</f>
        <v/>
      </c>
      <c r="D25" s="3" t="str">
        <f>IF(Class_3[[#This Row],[Points]]="","",IF(Class_3[[#This Row],[Points]]=MAX(Class_3[Points]),"🥇 LEADER",IF(Class_3[[#This Row],[Points]]=LARGE(Class_3[Points],2),"🥈 RUNNER-UP","")))</f>
        <v/>
      </c>
      <c r="E25" s="11" cm="1">
        <f t="array" ref="E25">SUMPRODUCT(--(Class_3[[#This Row],[Enter If You Dare]:[Who Ate the Teacher''s Lunch?]]&lt;&gt;""),--(Class_3[[#This Row],[Enter If You Dare]:[Who Ate the Teacher''s Lunch?]]&lt;&gt;0))</f>
        <v>0</v>
      </c>
      <c r="F25" s="19"/>
      <c r="G25" s="20"/>
      <c r="H25" s="20"/>
      <c r="I25" s="20"/>
      <c r="J25" s="20"/>
      <c r="K25" s="20"/>
      <c r="L25" s="20"/>
      <c r="M25" s="20"/>
      <c r="N25" s="20"/>
      <c r="O25" s="20"/>
      <c r="P25" s="20"/>
      <c r="Q25" s="20"/>
      <c r="R25" s="20"/>
    </row>
    <row r="26" spans="1:18" ht="24" customHeight="1" x14ac:dyDescent="0.35">
      <c r="A26" s="4" t="str">
        <f>IF(Class_3[[#This Row],[Points]]="","",_xlfn.RANK.EQ(Class_3[[#This Row],[Points]],Class_3[Points],0))</f>
        <v/>
      </c>
      <c r="B26" s="13"/>
      <c r="C26" s="23" t="str">
        <f>IF(ISBLANK(Class_3[[#This Row],[Student]]), "", SUM(Class_3[[#This Row],[Enter If You Dare]:[Who Ate the Teacher''s Lunch?]]))</f>
        <v/>
      </c>
      <c r="D26" s="3" t="str">
        <f>IF(Class_3[[#This Row],[Points]]="","",IF(Class_3[[#This Row],[Points]]=MAX(Class_3[Points]),"🥇 LEADER",IF(Class_3[[#This Row],[Points]]=LARGE(Class_3[Points],2),"🥈 RUNNER-UP","")))</f>
        <v/>
      </c>
      <c r="E26" s="11" cm="1">
        <f t="array" ref="E26">SUMPRODUCT(--(Class_3[[#This Row],[Enter If You Dare]:[Who Ate the Teacher''s Lunch?]]&lt;&gt;""),--(Class_3[[#This Row],[Enter If You Dare]:[Who Ate the Teacher''s Lunch?]]&lt;&gt;0))</f>
        <v>0</v>
      </c>
      <c r="F26" s="19"/>
      <c r="G26" s="20"/>
      <c r="H26" s="20"/>
      <c r="I26" s="20"/>
      <c r="J26" s="20"/>
      <c r="K26" s="20"/>
      <c r="L26" s="20"/>
      <c r="M26" s="20"/>
      <c r="N26" s="20"/>
      <c r="O26" s="20"/>
      <c r="P26" s="20"/>
      <c r="Q26" s="20"/>
      <c r="R26" s="20"/>
    </row>
    <row r="27" spans="1:18" ht="24" customHeight="1" x14ac:dyDescent="0.35">
      <c r="A27" s="4" t="str">
        <f>IF(Class_3[[#This Row],[Points]]="","",_xlfn.RANK.EQ(Class_3[[#This Row],[Points]],Class_3[Points],0))</f>
        <v/>
      </c>
      <c r="B27" s="13"/>
      <c r="C27" s="23" t="str">
        <f>IF(ISBLANK(Class_3[[#This Row],[Student]]), "", SUM(Class_3[[#This Row],[Enter If You Dare]:[Who Ate the Teacher''s Lunch?]]))</f>
        <v/>
      </c>
      <c r="D27" s="3" t="str">
        <f>IF(Class_3[[#This Row],[Points]]="","",IF(Class_3[[#This Row],[Points]]=MAX(Class_3[Points]),"🥇 LEADER",IF(Class_3[[#This Row],[Points]]=LARGE(Class_3[Points],2),"🥈 RUNNER-UP","")))</f>
        <v/>
      </c>
      <c r="E27" s="11" cm="1">
        <f t="array" ref="E27">SUMPRODUCT(--(Class_3[[#This Row],[Enter If You Dare]:[Who Ate the Teacher''s Lunch?]]&lt;&gt;""),--(Class_3[[#This Row],[Enter If You Dare]:[Who Ate the Teacher''s Lunch?]]&lt;&gt;0))</f>
        <v>0</v>
      </c>
      <c r="F27" s="19"/>
      <c r="G27" s="20"/>
      <c r="H27" s="20"/>
      <c r="I27" s="20"/>
      <c r="J27" s="20"/>
      <c r="K27" s="20"/>
      <c r="L27" s="20"/>
      <c r="M27" s="20"/>
      <c r="N27" s="20"/>
      <c r="O27" s="20"/>
      <c r="P27" s="20"/>
      <c r="Q27" s="20"/>
      <c r="R27" s="20"/>
    </row>
    <row r="28" spans="1:18" ht="24" customHeight="1" x14ac:dyDescent="0.35">
      <c r="A28" s="4" t="str">
        <f>IF(Class_3[[#This Row],[Points]]="","",_xlfn.RANK.EQ(Class_3[[#This Row],[Points]],Class_3[Points],0))</f>
        <v/>
      </c>
      <c r="B28" s="13"/>
      <c r="C28" s="23" t="str">
        <f>IF(ISBLANK(Class_3[[#This Row],[Student]]), "", SUM(Class_3[[#This Row],[Enter If You Dare]:[Who Ate the Teacher''s Lunch?]]))</f>
        <v/>
      </c>
      <c r="D28" s="3" t="str">
        <f>IF(Class_3[[#This Row],[Points]]="","",IF(Class_3[[#This Row],[Points]]=MAX(Class_3[Points]),"🥇 LEADER",IF(Class_3[[#This Row],[Points]]=LARGE(Class_3[Points],2),"🥈 RUNNER-UP","")))</f>
        <v/>
      </c>
      <c r="E28" s="11" cm="1">
        <f t="array" ref="E28">SUMPRODUCT(--(Class_3[[#This Row],[Enter If You Dare]:[Who Ate the Teacher''s Lunch?]]&lt;&gt;""),--(Class_3[[#This Row],[Enter If You Dare]:[Who Ate the Teacher''s Lunch?]]&lt;&gt;0))</f>
        <v>0</v>
      </c>
      <c r="F28" s="19"/>
      <c r="G28" s="20"/>
      <c r="H28" s="20"/>
      <c r="I28" s="20"/>
      <c r="J28" s="20"/>
      <c r="K28" s="20"/>
      <c r="L28" s="20"/>
      <c r="M28" s="20"/>
      <c r="N28" s="20"/>
      <c r="O28" s="20"/>
      <c r="P28" s="20"/>
      <c r="Q28" s="20"/>
      <c r="R28" s="20"/>
    </row>
    <row r="29" spans="1:18" ht="24" customHeight="1" x14ac:dyDescent="0.35">
      <c r="A29" s="4" t="str">
        <f>IF(Class_3[[#This Row],[Points]]="","",_xlfn.RANK.EQ(Class_3[[#This Row],[Points]],Class_3[Points],0))</f>
        <v/>
      </c>
      <c r="B29" s="13"/>
      <c r="C29" s="23" t="str">
        <f>IF(ISBLANK(Class_3[[#This Row],[Student]]), "", SUM(Class_3[[#This Row],[Enter If You Dare]:[Who Ate the Teacher''s Lunch?]]))</f>
        <v/>
      </c>
      <c r="D29" s="3" t="str">
        <f>IF(Class_3[[#This Row],[Points]]="","",IF(Class_3[[#This Row],[Points]]=MAX(Class_3[Points]),"🥇 LEADER",IF(Class_3[[#This Row],[Points]]=LARGE(Class_3[Points],2),"🥈 RUNNER-UP","")))</f>
        <v/>
      </c>
      <c r="E29" s="11" cm="1">
        <f t="array" ref="E29">SUMPRODUCT(--(Class_3[[#This Row],[Enter If You Dare]:[Who Ate the Teacher''s Lunch?]]&lt;&gt;""),--(Class_3[[#This Row],[Enter If You Dare]:[Who Ate the Teacher''s Lunch?]]&lt;&gt;0))</f>
        <v>0</v>
      </c>
      <c r="F29" s="19"/>
      <c r="G29" s="20"/>
      <c r="H29" s="20"/>
      <c r="I29" s="20"/>
      <c r="J29" s="20"/>
      <c r="K29" s="20"/>
      <c r="L29" s="20"/>
      <c r="M29" s="20"/>
      <c r="N29" s="20"/>
      <c r="O29" s="20"/>
      <c r="P29" s="20"/>
      <c r="Q29" s="20"/>
      <c r="R29" s="20"/>
    </row>
    <row r="30" spans="1:18" ht="24" customHeight="1" x14ac:dyDescent="0.35">
      <c r="A30" s="4" t="str">
        <f>IF(Class_3[[#This Row],[Points]]="","",_xlfn.RANK.EQ(Class_3[[#This Row],[Points]],Class_3[Points],0))</f>
        <v/>
      </c>
      <c r="B30" s="13"/>
      <c r="C30" s="23" t="str">
        <f>IF(ISBLANK(Class_3[[#This Row],[Student]]), "", SUM(Class_3[[#This Row],[Enter If You Dare]:[Who Ate the Teacher''s Lunch?]]))</f>
        <v/>
      </c>
      <c r="D30" s="3" t="str">
        <f>IF(Class_3[[#This Row],[Points]]="","",IF(Class_3[[#This Row],[Points]]=MAX(Class_3[Points]),"🥇 LEADER",IF(Class_3[[#This Row],[Points]]=LARGE(Class_3[Points],2),"🥈 RUNNER-UP","")))</f>
        <v/>
      </c>
      <c r="E30" s="11" cm="1">
        <f t="array" ref="E30">SUMPRODUCT(--(Class_3[[#This Row],[Enter If You Dare]:[Who Ate the Teacher''s Lunch?]]&lt;&gt;""),--(Class_3[[#This Row],[Enter If You Dare]:[Who Ate the Teacher''s Lunch?]]&lt;&gt;0))</f>
        <v>0</v>
      </c>
      <c r="F30" s="19"/>
      <c r="G30" s="20"/>
      <c r="H30" s="20"/>
      <c r="I30" s="20"/>
      <c r="J30" s="20"/>
      <c r="K30" s="20"/>
      <c r="L30" s="20"/>
      <c r="M30" s="20"/>
      <c r="N30" s="20"/>
      <c r="O30" s="20"/>
      <c r="P30" s="20"/>
      <c r="Q30" s="20"/>
      <c r="R30" s="20"/>
    </row>
    <row r="31" spans="1:18" ht="24" customHeight="1" x14ac:dyDescent="0.35">
      <c r="A31" s="4" t="str">
        <f>IF(Class_3[[#This Row],[Points]]="","",_xlfn.RANK.EQ(Class_3[[#This Row],[Points]],Class_3[Points],0))</f>
        <v/>
      </c>
      <c r="B31" s="16"/>
      <c r="C31" s="23" t="str">
        <f>IF(ISBLANK(Class_3[[#This Row],[Student]]), "", SUM(Class_3[[#This Row],[Enter If You Dare]:[Who Ate the Teacher''s Lunch?]]))</f>
        <v/>
      </c>
      <c r="D31" s="3" t="str">
        <f>IF(Class_3[[#This Row],[Points]]="","",IF(Class_3[[#This Row],[Points]]=MAX(Class_3[Points]),"🥇 LEADER",IF(Class_3[[#This Row],[Points]]=LARGE(Class_3[Points],2),"🥈 RUNNER-UP","")))</f>
        <v/>
      </c>
      <c r="E31" s="11" cm="1">
        <f t="array" ref="E31">SUMPRODUCT(--(Class_3[[#This Row],[Enter If You Dare]:[Who Ate the Teacher''s Lunch?]]&lt;&gt;""),--(Class_3[[#This Row],[Enter If You Dare]:[Who Ate the Teacher''s Lunch?]]&lt;&gt;0))</f>
        <v>0</v>
      </c>
      <c r="F31" s="19"/>
      <c r="G31" s="20"/>
      <c r="H31" s="20"/>
      <c r="I31" s="20"/>
      <c r="J31" s="20"/>
      <c r="K31" s="20"/>
      <c r="L31" s="20"/>
      <c r="M31" s="20"/>
      <c r="N31" s="20"/>
      <c r="O31" s="20"/>
      <c r="P31" s="20"/>
      <c r="Q31" s="20"/>
      <c r="R31" s="20"/>
    </row>
    <row r="32" spans="1:18" ht="24" customHeight="1" x14ac:dyDescent="0.35">
      <c r="A32" s="4" t="str">
        <f>IF(Class_3[[#This Row],[Points]]="","",_xlfn.RANK.EQ(Class_3[[#This Row],[Points]],Class_3[Points],0))</f>
        <v/>
      </c>
      <c r="B32" s="16"/>
      <c r="C32" s="23" t="str">
        <f>IF(ISBLANK(Class_3[[#This Row],[Student]]), "", SUM(Class_3[[#This Row],[Enter If You Dare]:[Who Ate the Teacher''s Lunch?]]))</f>
        <v/>
      </c>
      <c r="D32" s="3" t="str">
        <f>IF(Class_3[[#This Row],[Points]]="","",IF(Class_3[[#This Row],[Points]]=MAX(Class_3[Points]),"🥇 LEADER",IF(Class_3[[#This Row],[Points]]=LARGE(Class_3[Points],2),"🥈 RUNNER-UP","")))</f>
        <v/>
      </c>
      <c r="E32" s="11" cm="1">
        <f t="array" ref="E32">SUMPRODUCT(--(Class_3[[#This Row],[Enter If You Dare]:[Who Ate the Teacher''s Lunch?]]&lt;&gt;""),--(Class_3[[#This Row],[Enter If You Dare]:[Who Ate the Teacher''s Lunch?]]&lt;&gt;0))</f>
        <v>0</v>
      </c>
      <c r="F32" s="19"/>
      <c r="G32" s="20"/>
      <c r="H32" s="20"/>
      <c r="I32" s="20"/>
      <c r="J32" s="20"/>
      <c r="K32" s="20"/>
      <c r="L32" s="20"/>
      <c r="M32" s="20"/>
      <c r="N32" s="20"/>
      <c r="O32" s="20"/>
      <c r="P32" s="20"/>
      <c r="Q32" s="20"/>
      <c r="R32" s="20"/>
    </row>
    <row r="33" spans="1:18" ht="24" customHeight="1" x14ac:dyDescent="0.35">
      <c r="A33" s="4" t="str">
        <f>IF(Class_3[[#This Row],[Points]]="","",_xlfn.RANK.EQ(Class_3[[#This Row],[Points]],Class_3[Points],0))</f>
        <v/>
      </c>
      <c r="B33" s="16"/>
      <c r="C33" s="23" t="str">
        <f>IF(ISBLANK(Class_3[[#This Row],[Student]]), "", SUM(Class_3[[#This Row],[Enter If You Dare]:[Who Ate the Teacher''s Lunch?]]))</f>
        <v/>
      </c>
      <c r="D33" s="3" t="str">
        <f>IF(Class_3[[#This Row],[Points]]="","",IF(Class_3[[#This Row],[Points]]=MAX(Class_3[Points]),"🥇 LEADER",IF(Class_3[[#This Row],[Points]]=LARGE(Class_3[Points],2),"🥈 RUNNER-UP","")))</f>
        <v/>
      </c>
      <c r="E33" s="11" cm="1">
        <f t="array" ref="E33">SUMPRODUCT(--(Class_3[[#This Row],[Enter If You Dare]:[Who Ate the Teacher''s Lunch?]]&lt;&gt;""),--(Class_3[[#This Row],[Enter If You Dare]:[Who Ate the Teacher''s Lunch?]]&lt;&gt;0))</f>
        <v>0</v>
      </c>
      <c r="F33" s="19"/>
      <c r="G33" s="20"/>
      <c r="H33" s="20"/>
      <c r="I33" s="20"/>
      <c r="J33" s="20"/>
      <c r="K33" s="20"/>
      <c r="L33" s="20"/>
      <c r="M33" s="20"/>
      <c r="N33" s="20"/>
      <c r="O33" s="20"/>
      <c r="P33" s="20"/>
      <c r="Q33" s="20"/>
      <c r="R33" s="20"/>
    </row>
    <row r="34" spans="1:18" ht="24" customHeight="1" x14ac:dyDescent="0.35">
      <c r="A34" s="4" t="str">
        <f>IF(Class_3[[#This Row],[Points]]="","",_xlfn.RANK.EQ(Class_3[[#This Row],[Points]],Class_3[Points],0))</f>
        <v/>
      </c>
      <c r="B34" s="16"/>
      <c r="C34" s="23" t="str">
        <f>IF(ISBLANK(Class_3[[#This Row],[Student]]), "", SUM(Class_3[[#This Row],[Enter If You Dare]:[Who Ate the Teacher''s Lunch?]]))</f>
        <v/>
      </c>
      <c r="D34" s="3" t="str">
        <f>IF(Class_3[[#This Row],[Points]]="","",IF(Class_3[[#This Row],[Points]]=MAX(Class_3[Points]),"🥇 LEADER",IF(Class_3[[#This Row],[Points]]=LARGE(Class_3[Points],2),"🥈 RUNNER-UP","")))</f>
        <v/>
      </c>
      <c r="E34" s="11" cm="1">
        <f t="array" ref="E34">SUMPRODUCT(--(Class_3[[#This Row],[Enter If You Dare]:[Who Ate the Teacher''s Lunch?]]&lt;&gt;""),--(Class_3[[#This Row],[Enter If You Dare]:[Who Ate the Teacher''s Lunch?]]&lt;&gt;0))</f>
        <v>0</v>
      </c>
      <c r="F34" s="19"/>
      <c r="G34" s="20"/>
      <c r="H34" s="20"/>
      <c r="I34" s="20"/>
      <c r="J34" s="20"/>
      <c r="K34" s="20"/>
      <c r="L34" s="20"/>
      <c r="M34" s="20"/>
      <c r="N34" s="20"/>
      <c r="O34" s="20"/>
      <c r="P34" s="20"/>
      <c r="Q34" s="20"/>
      <c r="R34" s="20"/>
    </row>
    <row r="35" spans="1:18" ht="24" customHeight="1" x14ac:dyDescent="0.35">
      <c r="A35" s="4" t="str">
        <f>IF(Class_3[[#This Row],[Points]]="","",_xlfn.RANK.EQ(Class_3[[#This Row],[Points]],Class_3[Points],0))</f>
        <v/>
      </c>
      <c r="B35" s="16"/>
      <c r="C35" s="23" t="str">
        <f>IF(ISBLANK(Class_3[[#This Row],[Student]]), "", SUM(Class_3[[#This Row],[Enter If You Dare]:[Who Ate the Teacher''s Lunch?]]))</f>
        <v/>
      </c>
      <c r="D35" s="3" t="str">
        <f>IF(Class_3[[#This Row],[Points]]="","",IF(Class_3[[#This Row],[Points]]=MAX(Class_3[Points]),"🥇 LEADER",IF(Class_3[[#This Row],[Points]]=LARGE(Class_3[Points],2),"🥈 RUNNER-UP","")))</f>
        <v/>
      </c>
      <c r="E35" s="11" cm="1">
        <f t="array" ref="E35">SUMPRODUCT(--(Class_3[[#This Row],[Enter If You Dare]:[Who Ate the Teacher''s Lunch?]]&lt;&gt;""),--(Class_3[[#This Row],[Enter If You Dare]:[Who Ate the Teacher''s Lunch?]]&lt;&gt;0))</f>
        <v>0</v>
      </c>
      <c r="F35" s="19"/>
      <c r="G35" s="20"/>
      <c r="H35" s="20"/>
      <c r="I35" s="20"/>
      <c r="J35" s="20"/>
      <c r="K35" s="20"/>
      <c r="L35" s="20"/>
      <c r="M35" s="20"/>
      <c r="N35" s="20"/>
      <c r="O35" s="20"/>
      <c r="P35" s="20"/>
      <c r="Q35" s="20"/>
      <c r="R35" s="20"/>
    </row>
    <row r="36" spans="1:18" ht="24" customHeight="1" x14ac:dyDescent="0.35">
      <c r="A36" s="4" t="str">
        <f>IF(Class_3[[#This Row],[Points]]="","",_xlfn.RANK.EQ(Class_3[[#This Row],[Points]],Class_3[Points],0))</f>
        <v/>
      </c>
      <c r="B36" s="16"/>
      <c r="C36" s="23" t="str">
        <f>IF(ISBLANK(Class_3[[#This Row],[Student]]), "", SUM(Class_3[[#This Row],[Enter If You Dare]:[Who Ate the Teacher''s Lunch?]]))</f>
        <v/>
      </c>
      <c r="D36" s="3" t="str">
        <f>IF(Class_3[[#This Row],[Points]]="","",IF(Class_3[[#This Row],[Points]]=MAX(Class_3[Points]),"🥇 LEADER",IF(Class_3[[#This Row],[Points]]=LARGE(Class_3[Points],2),"🥈 RUNNER-UP","")))</f>
        <v/>
      </c>
      <c r="E36" s="11" cm="1">
        <f t="array" ref="E36">SUMPRODUCT(--(Class_3[[#This Row],[Enter If You Dare]:[Who Ate the Teacher''s Lunch?]]&lt;&gt;""),--(Class_3[[#This Row],[Enter If You Dare]:[Who Ate the Teacher''s Lunch?]]&lt;&gt;0))</f>
        <v>0</v>
      </c>
      <c r="F36" s="19"/>
      <c r="G36" s="20"/>
      <c r="H36" s="20"/>
      <c r="I36" s="20"/>
      <c r="J36" s="20"/>
      <c r="K36" s="20"/>
      <c r="L36" s="20"/>
      <c r="M36" s="20"/>
      <c r="N36" s="20"/>
      <c r="O36" s="20"/>
      <c r="P36" s="20"/>
      <c r="Q36" s="20"/>
      <c r="R36" s="20"/>
    </row>
    <row r="37" spans="1:18" ht="24" customHeight="1" x14ac:dyDescent="0.35">
      <c r="A37" s="4" t="str">
        <f>IF(Class_3[[#This Row],[Points]]="","",_xlfn.RANK.EQ(Class_3[[#This Row],[Points]],Class_3[Points],0))</f>
        <v/>
      </c>
      <c r="B37" s="16"/>
      <c r="C37" s="23" t="str">
        <f>IF(ISBLANK(Class_3[[#This Row],[Student]]), "", SUM(Class_3[[#This Row],[Enter If You Dare]:[Who Ate the Teacher''s Lunch?]]))</f>
        <v/>
      </c>
      <c r="D37" s="3" t="str">
        <f>IF(Class_3[[#This Row],[Points]]="","",IF(Class_3[[#This Row],[Points]]=MAX(Class_3[Points]),"🥇 LEADER",IF(Class_3[[#This Row],[Points]]=LARGE(Class_3[Points],2),"🥈 RUNNER-UP","")))</f>
        <v/>
      </c>
      <c r="E37" s="11" cm="1">
        <f t="array" ref="E37">SUMPRODUCT(--(Class_3[[#This Row],[Enter If You Dare]:[Who Ate the Teacher''s Lunch?]]&lt;&gt;""),--(Class_3[[#This Row],[Enter If You Dare]:[Who Ate the Teacher''s Lunch?]]&lt;&gt;0))</f>
        <v>0</v>
      </c>
      <c r="F37" s="19"/>
      <c r="G37" s="20"/>
      <c r="H37" s="20"/>
      <c r="I37" s="20"/>
      <c r="J37" s="20"/>
      <c r="K37" s="20"/>
      <c r="L37" s="20"/>
      <c r="M37" s="20"/>
      <c r="N37" s="20"/>
      <c r="O37" s="20"/>
      <c r="P37" s="20"/>
      <c r="Q37" s="20"/>
      <c r="R37" s="20"/>
    </row>
    <row r="38" spans="1:18" ht="24" customHeight="1" x14ac:dyDescent="0.35">
      <c r="A38" s="4" t="str">
        <f>IF(Class_3[[#This Row],[Points]]="","",_xlfn.RANK.EQ(Class_3[[#This Row],[Points]],Class_3[Points],0))</f>
        <v/>
      </c>
      <c r="B38" s="16"/>
      <c r="C38" s="23" t="str">
        <f>IF(ISBLANK(Class_3[[#This Row],[Student]]), "", SUM(Class_3[[#This Row],[Enter If You Dare]:[Who Ate the Teacher''s Lunch?]]))</f>
        <v/>
      </c>
      <c r="D38" s="3" t="str">
        <f>IF(Class_3[[#This Row],[Points]]="","",IF(Class_3[[#This Row],[Points]]=MAX(Class_3[Points]),"🥇 LEADER",IF(Class_3[[#This Row],[Points]]=LARGE(Class_3[Points],2),"🥈 RUNNER-UP","")))</f>
        <v/>
      </c>
      <c r="E38" s="11" cm="1">
        <f t="array" ref="E38">SUMPRODUCT(--(Class_3[[#This Row],[Enter If You Dare]:[Who Ate the Teacher''s Lunch?]]&lt;&gt;""),--(Class_3[[#This Row],[Enter If You Dare]:[Who Ate the Teacher''s Lunch?]]&lt;&gt;0))</f>
        <v>0</v>
      </c>
      <c r="F38" s="21"/>
      <c r="G38" s="22"/>
      <c r="H38" s="22"/>
      <c r="I38" s="22"/>
      <c r="J38" s="22"/>
      <c r="K38" s="22"/>
      <c r="L38" s="22"/>
      <c r="M38" s="22"/>
      <c r="N38" s="22"/>
      <c r="O38" s="22"/>
      <c r="P38" s="22"/>
      <c r="Q38" s="22"/>
      <c r="R38" s="22"/>
    </row>
    <row r="40" spans="1:18" ht="30" customHeight="1" x14ac:dyDescent="0.35">
      <c r="A40" s="52" t="s">
        <v>13</v>
      </c>
      <c r="B40" s="52"/>
      <c r="C40" s="1">
        <f>SUM(C5:C38)</f>
        <v>0</v>
      </c>
    </row>
    <row r="41" spans="1:18" x14ac:dyDescent="0.35">
      <c r="A41" s="55" t="s">
        <v>30</v>
      </c>
      <c r="B41" s="56"/>
      <c r="C41" s="24">
        <f>COUNTA(Class_3[Student])</f>
        <v>0</v>
      </c>
    </row>
    <row r="43" spans="1:18" ht="15.5" x14ac:dyDescent="0.35">
      <c r="A43" s="59" t="s">
        <v>47</v>
      </c>
      <c r="B43" s="59"/>
      <c r="C43" s="34"/>
    </row>
    <row r="44" spans="1:18" x14ac:dyDescent="0.35">
      <c r="B44" s="37" t="s">
        <v>11</v>
      </c>
      <c r="C44" s="26" t="str">
        <f>IFERROR(INDEX(Class_3[Student],MATCH(1,Class_3[Rank],0))&amp;" ("&amp;INDEX(Class_3[Points],MATCH(1,Class_3[Rank],0))&amp;" pts)","")</f>
        <v/>
      </c>
    </row>
    <row r="45" spans="1:18" x14ac:dyDescent="0.35">
      <c r="B45" s="38" t="s">
        <v>12</v>
      </c>
      <c r="C45" s="26" t="str">
        <f>IFERROR(INDEX(Class_3[Student],MATCH(2,Class_3[Rank],0))&amp;" ("&amp;INDEX(Class_3[Points],MATCH(2,Class_3[Rank],0))&amp;" pts)","")</f>
        <v/>
      </c>
    </row>
    <row r="46" spans="1:18" ht="30" customHeight="1" x14ac:dyDescent="0.35">
      <c r="B46" s="36" t="s">
        <v>48</v>
      </c>
      <c r="C46" s="35" t="str">
        <f>IFERROR(INDEX(Class_3[Student],MATCH(MAX(Class_3[Creativity]),Class_3[Creativity],0)),"")</f>
        <v/>
      </c>
    </row>
    <row r="47" spans="1:18" ht="30" customHeight="1" x14ac:dyDescent="0.35">
      <c r="B47" s="36" t="s">
        <v>49</v>
      </c>
      <c r="C47" s="35" t="str">
        <f>IFERROR(INDEX(Class_3[Student],MATCH(MAX(Class_3[Persistence]),Class_3[Persistence],0)),"")</f>
        <v/>
      </c>
    </row>
    <row r="48" spans="1:18" ht="30" customHeight="1" x14ac:dyDescent="0.35">
      <c r="B48" s="36" t="s">
        <v>50</v>
      </c>
      <c r="C48" s="35" t="str">
        <f>IFERROR(INDEX(Class_3[Student],MATCH(MAX(Class_3[Encouragement]),Class_3[Encouragement],0)),"")</f>
        <v/>
      </c>
    </row>
  </sheetData>
  <mergeCells count="5">
    <mergeCell ref="A1:R1"/>
    <mergeCell ref="A2:R2"/>
    <mergeCell ref="A40:B40"/>
    <mergeCell ref="A41:B41"/>
    <mergeCell ref="A43:B43"/>
  </mergeCells>
  <conditionalFormatting sqref="D5:D38">
    <cfRule type="cellIs" dxfId="5" priority="1" operator="equal">
      <formula>"🥈 RUNNER-UP"</formula>
    </cfRule>
    <cfRule type="cellIs" dxfId="4" priority="2" operator="equal">
      <formula>"🥇 LEADER"</formula>
    </cfRule>
  </conditionalFormatting>
  <conditionalFormatting sqref="E5:E38">
    <cfRule type="dataBar" priority="3">
      <dataBar showValue="0">
        <cfvo type="num" val="0"/>
        <cfvo type="num" val="10"/>
        <color theme="6"/>
      </dataBar>
      <extLst>
        <ext xmlns:x14="http://schemas.microsoft.com/office/spreadsheetml/2009/9/main" uri="{B025F937-C7B1-47D3-B67F-A62EFF666E3E}">
          <x14:id>{5ED20E6F-4959-4E0F-9E50-D7A1F617E3CC}</x14:id>
        </ext>
      </extLst>
    </cfRule>
  </conditionalFormatting>
  <pageMargins left="0.75" right="0.75" top="1" bottom="1" header="0.511811023622047" footer="0.511811023622047"/>
  <pageSetup paperSize="9" orientation="portrait" horizontalDpi="300" verticalDpi="300"/>
  <tableParts count="1">
    <tablePart r:id="rId1"/>
  </tableParts>
  <extLst>
    <ext xmlns:x14="http://schemas.microsoft.com/office/spreadsheetml/2009/9/main" uri="{78C0D931-6437-407d-A8EE-F0AAD7539E65}">
      <x14:conditionalFormattings>
        <x14:conditionalFormatting xmlns:xm="http://schemas.microsoft.com/office/excel/2006/main">
          <x14:cfRule type="dataBar" id="{5ED20E6F-4959-4E0F-9E50-D7A1F617E3CC}">
            <x14:dataBar minLength="0" maxLength="100" gradient="0">
              <x14:cfvo type="num">
                <xm:f>0</xm:f>
              </x14:cfvo>
              <x14:cfvo type="num">
                <xm:f>10</xm:f>
              </x14:cfvo>
              <x14:negativeFillColor rgb="FFFF0000"/>
              <x14:axisColor rgb="FF000000"/>
            </x14:dataBar>
          </x14:cfRule>
          <xm:sqref>E5:E38</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8E6A63-61B3-4BE7-9A59-833CCB64232D}">
  <sheetPr>
    <tabColor rgb="FF2C5F8A"/>
  </sheetPr>
  <dimension ref="A1:R48"/>
  <sheetViews>
    <sheetView zoomScaleNormal="100" workbookViewId="0">
      <selection activeCell="B5" sqref="B5"/>
    </sheetView>
  </sheetViews>
  <sheetFormatPr defaultColWidth="8.7265625" defaultRowHeight="14.5" x14ac:dyDescent="0.35"/>
  <cols>
    <col min="1" max="1" width="8.26953125" customWidth="1"/>
    <col min="2" max="2" width="28" customWidth="1"/>
    <col min="3" max="3" width="19.453125" customWidth="1"/>
    <col min="4" max="4" width="18" bestFit="1" customWidth="1"/>
    <col min="5" max="5" width="18" customWidth="1"/>
    <col min="6" max="8" width="18.7265625" customWidth="1"/>
    <col min="9" max="18" width="11.7265625" customWidth="1"/>
  </cols>
  <sheetData>
    <row r="1" spans="1:18" ht="39.75" customHeight="1" x14ac:dyDescent="0.35">
      <c r="A1" s="57" t="s">
        <v>0</v>
      </c>
      <c r="B1" s="57"/>
      <c r="C1" s="57"/>
      <c r="D1" s="57"/>
      <c r="E1" s="57"/>
      <c r="F1" s="57"/>
      <c r="G1" s="57"/>
      <c r="H1" s="57"/>
      <c r="I1" s="57"/>
      <c r="J1" s="57"/>
      <c r="K1" s="57"/>
      <c r="L1" s="57"/>
      <c r="M1" s="57"/>
      <c r="N1" s="57"/>
      <c r="O1" s="57"/>
      <c r="P1" s="57"/>
      <c r="Q1" s="57"/>
      <c r="R1" s="57"/>
    </row>
    <row r="2" spans="1:18" ht="24.75" customHeight="1" x14ac:dyDescent="0.35">
      <c r="A2" s="58" t="s">
        <v>29</v>
      </c>
      <c r="B2" s="58"/>
      <c r="C2" s="58"/>
      <c r="D2" s="58"/>
      <c r="E2" s="58"/>
      <c r="F2" s="58"/>
      <c r="G2" s="58"/>
      <c r="H2" s="58"/>
      <c r="I2" s="58"/>
      <c r="J2" s="58"/>
      <c r="K2" s="58"/>
      <c r="L2" s="58"/>
      <c r="M2" s="58"/>
      <c r="N2" s="58"/>
      <c r="O2" s="58"/>
      <c r="P2" s="58"/>
      <c r="Q2" s="58"/>
      <c r="R2" s="58"/>
    </row>
    <row r="3" spans="1:18" ht="7.5" customHeight="1" x14ac:dyDescent="0.35"/>
    <row r="4" spans="1:18" s="9" customFormat="1" ht="45" customHeight="1" x14ac:dyDescent="0.35">
      <c r="A4" s="10" t="s">
        <v>7</v>
      </c>
      <c r="B4" s="10" t="s">
        <v>8</v>
      </c>
      <c r="C4" s="10" t="s">
        <v>9</v>
      </c>
      <c r="D4" s="10" t="s">
        <v>10</v>
      </c>
      <c r="E4" s="10" t="s">
        <v>25</v>
      </c>
      <c r="F4" s="12" t="s">
        <v>26</v>
      </c>
      <c r="G4" s="12" t="s">
        <v>27</v>
      </c>
      <c r="H4" s="12" t="s">
        <v>28</v>
      </c>
      <c r="I4" s="8" t="s">
        <v>15</v>
      </c>
      <c r="J4" s="8" t="s">
        <v>24</v>
      </c>
      <c r="K4" s="8" t="s">
        <v>16</v>
      </c>
      <c r="L4" s="8" t="s">
        <v>17</v>
      </c>
      <c r="M4" s="8" t="s">
        <v>18</v>
      </c>
      <c r="N4" s="8" t="s">
        <v>19</v>
      </c>
      <c r="O4" s="8" t="s">
        <v>20</v>
      </c>
      <c r="P4" s="8" t="s">
        <v>21</v>
      </c>
      <c r="Q4" s="8" t="s">
        <v>22</v>
      </c>
      <c r="R4" s="8" t="s">
        <v>23</v>
      </c>
    </row>
    <row r="5" spans="1:18" ht="24" customHeight="1" x14ac:dyDescent="0.35">
      <c r="A5" s="4" t="str">
        <f>IF(Class_4[[#This Row],[Points]]="","",_xlfn.RANK.EQ(Class_4[[#This Row],[Points]],Class_4[Points],0))</f>
        <v/>
      </c>
      <c r="B5" s="14"/>
      <c r="C5" s="23" t="str">
        <f>IF(ISBLANK(Class_4[[#This Row],[Student]]), "", SUM(Class_4[[#This Row],[Enter If You Dare]:[Who Ate the Teacher''s Lunch?]]))</f>
        <v/>
      </c>
      <c r="D5" s="3" t="str">
        <f>IF(Class_4[[#This Row],[Points]]="","",IF(Class_4[[#This Row],[Points]]=MAX(Class_4[Points]),"🥇 LEADER",IF(Class_4[[#This Row],[Points]]=LARGE(Class_4[Points],2),"🥈 RUNNER-UP","")))</f>
        <v/>
      </c>
      <c r="E5" s="11" cm="1">
        <f t="array" ref="E5">SUMPRODUCT(--(Class_4[[#This Row],[Enter If You Dare]:[Who Ate the Teacher''s Lunch?]]&lt;&gt;""),--(Class_4[[#This Row],[Enter If You Dare]:[Who Ate the Teacher''s Lunch?]]&lt;&gt;0))</f>
        <v>0</v>
      </c>
      <c r="F5" s="17"/>
      <c r="G5" s="18"/>
      <c r="H5" s="18"/>
      <c r="I5" s="18"/>
      <c r="J5" s="18"/>
      <c r="K5" s="18"/>
      <c r="L5" s="18"/>
      <c r="M5" s="18"/>
      <c r="N5" s="18"/>
      <c r="O5" s="18"/>
      <c r="P5" s="18"/>
      <c r="Q5" s="18"/>
      <c r="R5" s="18"/>
    </row>
    <row r="6" spans="1:18" ht="24" customHeight="1" x14ac:dyDescent="0.35">
      <c r="A6" s="4" t="str">
        <f>IF(Class_4[[#This Row],[Points]]="","",_xlfn.RANK.EQ(Class_4[[#This Row],[Points]],Class_4[Points],0))</f>
        <v/>
      </c>
      <c r="B6" s="14"/>
      <c r="C6" s="23" t="str">
        <f>IF(ISBLANK(Class_4[[#This Row],[Student]]), "", SUM(Class_4[[#This Row],[Enter If You Dare]:[Who Ate the Teacher''s Lunch?]]))</f>
        <v/>
      </c>
      <c r="D6" s="3" t="str">
        <f>IF(Class_4[[#This Row],[Points]]="","",IF(Class_4[[#This Row],[Points]]=MAX(Class_4[Points]),"🥇 LEADER",IF(Class_4[[#This Row],[Points]]=LARGE(Class_4[Points],2),"🥈 RUNNER-UP","")))</f>
        <v/>
      </c>
      <c r="E6" s="11" cm="1">
        <f t="array" ref="E6">SUMPRODUCT(--(Class_4[[#This Row],[Enter If You Dare]:[Who Ate the Teacher''s Lunch?]]&lt;&gt;""),--(Class_4[[#This Row],[Enter If You Dare]:[Who Ate the Teacher''s Lunch?]]&lt;&gt;0))</f>
        <v>0</v>
      </c>
      <c r="F6" s="19"/>
      <c r="G6" s="20"/>
      <c r="H6" s="20"/>
      <c r="I6" s="20"/>
      <c r="J6" s="20"/>
      <c r="K6" s="20"/>
      <c r="L6" s="20"/>
      <c r="M6" s="20"/>
      <c r="N6" s="20"/>
      <c r="O6" s="20"/>
      <c r="P6" s="20"/>
      <c r="Q6" s="20"/>
      <c r="R6" s="20"/>
    </row>
    <row r="7" spans="1:18" ht="24" customHeight="1" x14ac:dyDescent="0.35">
      <c r="A7" s="4" t="str">
        <f>IF(Class_4[[#This Row],[Points]]="","",_xlfn.RANK.EQ(Class_4[[#This Row],[Points]],Class_4[Points],0))</f>
        <v/>
      </c>
      <c r="B7" s="14"/>
      <c r="C7" s="23" t="str">
        <f>IF(ISBLANK(Class_4[[#This Row],[Student]]), "", SUM(Class_4[[#This Row],[Enter If You Dare]:[Who Ate the Teacher''s Lunch?]]))</f>
        <v/>
      </c>
      <c r="D7" s="3" t="str">
        <f>IF(Class_4[[#This Row],[Points]]="","",IF(Class_4[[#This Row],[Points]]=MAX(Class_4[Points]),"🥇 LEADER",IF(Class_4[[#This Row],[Points]]=LARGE(Class_4[Points],2),"🥈 RUNNER-UP","")))</f>
        <v/>
      </c>
      <c r="E7" s="11" cm="1">
        <f t="array" ref="E7">SUMPRODUCT(--(Class_4[[#This Row],[Enter If You Dare]:[Who Ate the Teacher''s Lunch?]]&lt;&gt;""),--(Class_4[[#This Row],[Enter If You Dare]:[Who Ate the Teacher''s Lunch?]]&lt;&gt;0))</f>
        <v>0</v>
      </c>
      <c r="F7" s="19"/>
      <c r="G7" s="20"/>
      <c r="H7" s="20"/>
      <c r="I7" s="20"/>
      <c r="J7" s="20"/>
      <c r="K7" s="20"/>
      <c r="L7" s="20"/>
      <c r="M7" s="20"/>
      <c r="N7" s="20"/>
      <c r="O7" s="20"/>
      <c r="P7" s="20"/>
      <c r="Q7" s="20"/>
      <c r="R7" s="20"/>
    </row>
    <row r="8" spans="1:18" ht="24" customHeight="1" x14ac:dyDescent="0.35">
      <c r="A8" s="4" t="str">
        <f>IF(Class_4[[#This Row],[Points]]="","",_xlfn.RANK.EQ(Class_4[[#This Row],[Points]],Class_4[Points],0))</f>
        <v/>
      </c>
      <c r="B8" s="15"/>
      <c r="C8" s="23" t="str">
        <f>IF(ISBLANK(Class_4[[#This Row],[Student]]), "", SUM(Class_4[[#This Row],[Enter If You Dare]:[Who Ate the Teacher''s Lunch?]]))</f>
        <v/>
      </c>
      <c r="D8" s="3" t="str">
        <f>IF(Class_4[[#This Row],[Points]]="","",IF(Class_4[[#This Row],[Points]]=MAX(Class_4[Points]),"🥇 LEADER",IF(Class_4[[#This Row],[Points]]=LARGE(Class_4[Points],2),"🥈 RUNNER-UP","")))</f>
        <v/>
      </c>
      <c r="E8" s="11" cm="1">
        <f t="array" ref="E8">SUMPRODUCT(--(Class_4[[#This Row],[Enter If You Dare]:[Who Ate the Teacher''s Lunch?]]&lt;&gt;""),--(Class_4[[#This Row],[Enter If You Dare]:[Who Ate the Teacher''s Lunch?]]&lt;&gt;0))</f>
        <v>0</v>
      </c>
      <c r="F8" s="19"/>
      <c r="G8" s="20"/>
      <c r="H8" s="20"/>
      <c r="I8" s="20"/>
      <c r="J8" s="20"/>
      <c r="K8" s="20"/>
      <c r="L8" s="20"/>
      <c r="M8" s="20"/>
      <c r="N8" s="20"/>
      <c r="O8" s="20"/>
      <c r="P8" s="20"/>
      <c r="Q8" s="20"/>
      <c r="R8" s="20"/>
    </row>
    <row r="9" spans="1:18" ht="24" customHeight="1" x14ac:dyDescent="0.35">
      <c r="A9" s="4" t="str">
        <f>IF(Class_4[[#This Row],[Points]]="","",_xlfn.RANK.EQ(Class_4[[#This Row],[Points]],Class_4[Points],0))</f>
        <v/>
      </c>
      <c r="B9" s="13"/>
      <c r="C9" s="23" t="str">
        <f>IF(ISBLANK(Class_4[[#This Row],[Student]]), "", SUM(Class_4[[#This Row],[Enter If You Dare]:[Who Ate the Teacher''s Lunch?]]))</f>
        <v/>
      </c>
      <c r="D9" s="3" t="str">
        <f>IF(Class_4[[#This Row],[Points]]="","",IF(Class_4[[#This Row],[Points]]=MAX(Class_4[Points]),"🥇 LEADER",IF(Class_4[[#This Row],[Points]]=LARGE(Class_4[Points],2),"🥈 RUNNER-UP","")))</f>
        <v/>
      </c>
      <c r="E9" s="11" cm="1">
        <f t="array" ref="E9">SUMPRODUCT(--(Class_4[[#This Row],[Enter If You Dare]:[Who Ate the Teacher''s Lunch?]]&lt;&gt;""),--(Class_4[[#This Row],[Enter If You Dare]:[Who Ate the Teacher''s Lunch?]]&lt;&gt;0))</f>
        <v>0</v>
      </c>
      <c r="F9" s="19"/>
      <c r="G9" s="20"/>
      <c r="H9" s="20"/>
      <c r="I9" s="20"/>
      <c r="J9" s="20"/>
      <c r="K9" s="20"/>
      <c r="L9" s="20"/>
      <c r="M9" s="20"/>
      <c r="N9" s="20"/>
      <c r="O9" s="20"/>
      <c r="P9" s="20"/>
      <c r="Q9" s="20"/>
      <c r="R9" s="20"/>
    </row>
    <row r="10" spans="1:18" ht="24" customHeight="1" x14ac:dyDescent="0.35">
      <c r="A10" s="4" t="str">
        <f>IF(Class_4[[#This Row],[Points]]="","",_xlfn.RANK.EQ(Class_4[[#This Row],[Points]],Class_4[Points],0))</f>
        <v/>
      </c>
      <c r="B10" s="13"/>
      <c r="C10" s="23" t="str">
        <f>IF(ISBLANK(Class_4[[#This Row],[Student]]), "", SUM(Class_4[[#This Row],[Enter If You Dare]:[Who Ate the Teacher''s Lunch?]]))</f>
        <v/>
      </c>
      <c r="D10" s="3" t="str">
        <f>IF(Class_4[[#This Row],[Points]]="","",IF(Class_4[[#This Row],[Points]]=MAX(Class_4[Points]),"🥇 LEADER",IF(Class_4[[#This Row],[Points]]=LARGE(Class_4[Points],2),"🥈 RUNNER-UP","")))</f>
        <v/>
      </c>
      <c r="E10" s="11" cm="1">
        <f t="array" ref="E10">SUMPRODUCT(--(Class_4[[#This Row],[Enter If You Dare]:[Who Ate the Teacher''s Lunch?]]&lt;&gt;""),--(Class_4[[#This Row],[Enter If You Dare]:[Who Ate the Teacher''s Lunch?]]&lt;&gt;0))</f>
        <v>0</v>
      </c>
      <c r="F10" s="19"/>
      <c r="G10" s="20"/>
      <c r="H10" s="20"/>
      <c r="I10" s="20"/>
      <c r="J10" s="20"/>
      <c r="K10" s="20"/>
      <c r="L10" s="20"/>
      <c r="M10" s="20"/>
      <c r="N10" s="20"/>
      <c r="O10" s="20"/>
      <c r="P10" s="20"/>
      <c r="Q10" s="20"/>
      <c r="R10" s="20"/>
    </row>
    <row r="11" spans="1:18" ht="24" customHeight="1" x14ac:dyDescent="0.35">
      <c r="A11" s="4" t="str">
        <f>IF(Class_4[[#This Row],[Points]]="","",_xlfn.RANK.EQ(Class_4[[#This Row],[Points]],Class_4[Points],0))</f>
        <v/>
      </c>
      <c r="B11" s="13"/>
      <c r="C11" s="23" t="str">
        <f>IF(ISBLANK(Class_4[[#This Row],[Student]]), "", SUM(Class_4[[#This Row],[Enter If You Dare]:[Who Ate the Teacher''s Lunch?]]))</f>
        <v/>
      </c>
      <c r="D11" s="3" t="str">
        <f>IF(Class_4[[#This Row],[Points]]="","",IF(Class_4[[#This Row],[Points]]=MAX(Class_4[Points]),"🥇 LEADER",IF(Class_4[[#This Row],[Points]]=LARGE(Class_4[Points],2),"🥈 RUNNER-UP","")))</f>
        <v/>
      </c>
      <c r="E11" s="11" cm="1">
        <f t="array" ref="E11">SUMPRODUCT(--(Class_4[[#This Row],[Enter If You Dare]:[Who Ate the Teacher''s Lunch?]]&lt;&gt;""),--(Class_4[[#This Row],[Enter If You Dare]:[Who Ate the Teacher''s Lunch?]]&lt;&gt;0))</f>
        <v>0</v>
      </c>
      <c r="F11" s="19"/>
      <c r="G11" s="20"/>
      <c r="H11" s="20"/>
      <c r="I11" s="20"/>
      <c r="J11" s="20"/>
      <c r="K11" s="20"/>
      <c r="L11" s="20"/>
      <c r="M11" s="20"/>
      <c r="N11" s="20"/>
      <c r="O11" s="20"/>
      <c r="P11" s="20"/>
      <c r="Q11" s="20"/>
      <c r="R11" s="20"/>
    </row>
    <row r="12" spans="1:18" ht="24" customHeight="1" x14ac:dyDescent="0.35">
      <c r="A12" s="4" t="str">
        <f>IF(Class_4[[#This Row],[Points]]="","",_xlfn.RANK.EQ(Class_4[[#This Row],[Points]],Class_4[Points],0))</f>
        <v/>
      </c>
      <c r="B12" s="13"/>
      <c r="C12" s="23" t="str">
        <f>IF(ISBLANK(Class_4[[#This Row],[Student]]), "", SUM(Class_4[[#This Row],[Enter If You Dare]:[Who Ate the Teacher''s Lunch?]]))</f>
        <v/>
      </c>
      <c r="D12" s="3" t="str">
        <f>IF(Class_4[[#This Row],[Points]]="","",IF(Class_4[[#This Row],[Points]]=MAX(Class_4[Points]),"🥇 LEADER",IF(Class_4[[#This Row],[Points]]=LARGE(Class_4[Points],2),"🥈 RUNNER-UP","")))</f>
        <v/>
      </c>
      <c r="E12" s="11" cm="1">
        <f t="array" ref="E12">SUMPRODUCT(--(Class_4[[#This Row],[Enter If You Dare]:[Who Ate the Teacher''s Lunch?]]&lt;&gt;""),--(Class_4[[#This Row],[Enter If You Dare]:[Who Ate the Teacher''s Lunch?]]&lt;&gt;0))</f>
        <v>0</v>
      </c>
      <c r="F12" s="19"/>
      <c r="G12" s="20"/>
      <c r="H12" s="20"/>
      <c r="I12" s="20"/>
      <c r="J12" s="20"/>
      <c r="K12" s="20"/>
      <c r="L12" s="20"/>
      <c r="M12" s="20"/>
      <c r="N12" s="20"/>
      <c r="O12" s="20"/>
      <c r="P12" s="20"/>
      <c r="Q12" s="20"/>
      <c r="R12" s="20"/>
    </row>
    <row r="13" spans="1:18" ht="24" customHeight="1" x14ac:dyDescent="0.35">
      <c r="A13" s="4" t="str">
        <f>IF(Class_4[[#This Row],[Points]]="","",_xlfn.RANK.EQ(Class_4[[#This Row],[Points]],Class_4[Points],0))</f>
        <v/>
      </c>
      <c r="B13" s="13"/>
      <c r="C13" s="23" t="str">
        <f>IF(ISBLANK(Class_4[[#This Row],[Student]]), "", SUM(Class_4[[#This Row],[Enter If You Dare]:[Who Ate the Teacher''s Lunch?]]))</f>
        <v/>
      </c>
      <c r="D13" s="3" t="str">
        <f>IF(Class_4[[#This Row],[Points]]="","",IF(Class_4[[#This Row],[Points]]=MAX(Class_4[Points]),"🥇 LEADER",IF(Class_4[[#This Row],[Points]]=LARGE(Class_4[Points],2),"🥈 RUNNER-UP","")))</f>
        <v/>
      </c>
      <c r="E13" s="11" cm="1">
        <f t="array" ref="E13">SUMPRODUCT(--(Class_4[[#This Row],[Enter If You Dare]:[Who Ate the Teacher''s Lunch?]]&lt;&gt;""),--(Class_4[[#This Row],[Enter If You Dare]:[Who Ate the Teacher''s Lunch?]]&lt;&gt;0))</f>
        <v>0</v>
      </c>
      <c r="F13" s="19"/>
      <c r="G13" s="20"/>
      <c r="H13" s="20"/>
      <c r="I13" s="20"/>
      <c r="J13" s="20"/>
      <c r="K13" s="20"/>
      <c r="L13" s="20"/>
      <c r="M13" s="20"/>
      <c r="N13" s="20"/>
      <c r="O13" s="20"/>
      <c r="P13" s="20"/>
      <c r="Q13" s="20"/>
      <c r="R13" s="20"/>
    </row>
    <row r="14" spans="1:18" ht="24" customHeight="1" x14ac:dyDescent="0.35">
      <c r="A14" s="4" t="str">
        <f>IF(Class_4[[#This Row],[Points]]="","",_xlfn.RANK.EQ(Class_4[[#This Row],[Points]],Class_4[Points],0))</f>
        <v/>
      </c>
      <c r="B14" s="13"/>
      <c r="C14" s="23" t="str">
        <f>IF(ISBLANK(Class_4[[#This Row],[Student]]), "", SUM(Class_4[[#This Row],[Enter If You Dare]:[Who Ate the Teacher''s Lunch?]]))</f>
        <v/>
      </c>
      <c r="D14" s="3" t="str">
        <f>IF(Class_4[[#This Row],[Points]]="","",IF(Class_4[[#This Row],[Points]]=MAX(Class_4[Points]),"🥇 LEADER",IF(Class_4[[#This Row],[Points]]=LARGE(Class_4[Points],2),"🥈 RUNNER-UP","")))</f>
        <v/>
      </c>
      <c r="E14" s="11" cm="1">
        <f t="array" ref="E14">SUMPRODUCT(--(Class_4[[#This Row],[Enter If You Dare]:[Who Ate the Teacher''s Lunch?]]&lt;&gt;""),--(Class_4[[#This Row],[Enter If You Dare]:[Who Ate the Teacher''s Lunch?]]&lt;&gt;0))</f>
        <v>0</v>
      </c>
      <c r="F14" s="19"/>
      <c r="G14" s="20"/>
      <c r="H14" s="20"/>
      <c r="I14" s="20"/>
      <c r="J14" s="20"/>
      <c r="K14" s="20"/>
      <c r="L14" s="20"/>
      <c r="M14" s="20"/>
      <c r="N14" s="20"/>
      <c r="O14" s="20"/>
      <c r="P14" s="20"/>
      <c r="Q14" s="20"/>
      <c r="R14" s="20"/>
    </row>
    <row r="15" spans="1:18" ht="24" customHeight="1" x14ac:dyDescent="0.35">
      <c r="A15" s="4" t="str">
        <f>IF(Class_4[[#This Row],[Points]]="","",_xlfn.RANK.EQ(Class_4[[#This Row],[Points]],Class_4[Points],0))</f>
        <v/>
      </c>
      <c r="B15" s="13"/>
      <c r="C15" s="23" t="str">
        <f>IF(ISBLANK(Class_4[[#This Row],[Student]]), "", SUM(Class_4[[#This Row],[Enter If You Dare]:[Who Ate the Teacher''s Lunch?]]))</f>
        <v/>
      </c>
      <c r="D15" s="3" t="str">
        <f>IF(Class_4[[#This Row],[Points]]="","",IF(Class_4[[#This Row],[Points]]=MAX(Class_4[Points]),"🥇 LEADER",IF(Class_4[[#This Row],[Points]]=LARGE(Class_4[Points],2),"🥈 RUNNER-UP","")))</f>
        <v/>
      </c>
      <c r="E15" s="11" cm="1">
        <f t="array" ref="E15">SUMPRODUCT(--(Class_4[[#This Row],[Enter If You Dare]:[Who Ate the Teacher''s Lunch?]]&lt;&gt;""),--(Class_4[[#This Row],[Enter If You Dare]:[Who Ate the Teacher''s Lunch?]]&lt;&gt;0))</f>
        <v>0</v>
      </c>
      <c r="F15" s="19"/>
      <c r="G15" s="20"/>
      <c r="H15" s="20"/>
      <c r="I15" s="20"/>
      <c r="J15" s="20"/>
      <c r="K15" s="20"/>
      <c r="L15" s="20"/>
      <c r="M15" s="20"/>
      <c r="N15" s="20"/>
      <c r="O15" s="20"/>
      <c r="P15" s="20"/>
      <c r="Q15" s="20"/>
      <c r="R15" s="20"/>
    </row>
    <row r="16" spans="1:18" ht="24" customHeight="1" x14ac:dyDescent="0.35">
      <c r="A16" s="4" t="str">
        <f>IF(Class_4[[#This Row],[Points]]="","",_xlfn.RANK.EQ(Class_4[[#This Row],[Points]],Class_4[Points],0))</f>
        <v/>
      </c>
      <c r="B16" s="13"/>
      <c r="C16" s="23" t="str">
        <f>IF(ISBLANK(Class_4[[#This Row],[Student]]), "", SUM(Class_4[[#This Row],[Enter If You Dare]:[Who Ate the Teacher''s Lunch?]]))</f>
        <v/>
      </c>
      <c r="D16" s="3" t="str">
        <f>IF(Class_4[[#This Row],[Points]]="","",IF(Class_4[[#This Row],[Points]]=MAX(Class_4[Points]),"🥇 LEADER",IF(Class_4[[#This Row],[Points]]=LARGE(Class_4[Points],2),"🥈 RUNNER-UP","")))</f>
        <v/>
      </c>
      <c r="E16" s="11" cm="1">
        <f t="array" ref="E16">SUMPRODUCT(--(Class_4[[#This Row],[Enter If You Dare]:[Who Ate the Teacher''s Lunch?]]&lt;&gt;""),--(Class_4[[#This Row],[Enter If You Dare]:[Who Ate the Teacher''s Lunch?]]&lt;&gt;0))</f>
        <v>0</v>
      </c>
      <c r="F16" s="19"/>
      <c r="G16" s="20"/>
      <c r="H16" s="20"/>
      <c r="I16" s="20"/>
      <c r="J16" s="20"/>
      <c r="K16" s="20"/>
      <c r="L16" s="20"/>
      <c r="M16" s="20"/>
      <c r="N16" s="20"/>
      <c r="O16" s="20"/>
      <c r="P16" s="20"/>
      <c r="Q16" s="20"/>
      <c r="R16" s="20"/>
    </row>
    <row r="17" spans="1:18" ht="24" customHeight="1" x14ac:dyDescent="0.35">
      <c r="A17" s="4" t="str">
        <f>IF(Class_4[[#This Row],[Points]]="","",_xlfn.RANK.EQ(Class_4[[#This Row],[Points]],Class_4[Points],0))</f>
        <v/>
      </c>
      <c r="B17" s="13"/>
      <c r="C17" s="23" t="str">
        <f>IF(ISBLANK(Class_4[[#This Row],[Student]]), "", SUM(Class_4[[#This Row],[Enter If You Dare]:[Who Ate the Teacher''s Lunch?]]))</f>
        <v/>
      </c>
      <c r="D17" s="3" t="str">
        <f>IF(Class_4[[#This Row],[Points]]="","",IF(Class_4[[#This Row],[Points]]=MAX(Class_4[Points]),"🥇 LEADER",IF(Class_4[[#This Row],[Points]]=LARGE(Class_4[Points],2),"🥈 RUNNER-UP","")))</f>
        <v/>
      </c>
      <c r="E17" s="11" cm="1">
        <f t="array" ref="E17">SUMPRODUCT(--(Class_4[[#This Row],[Enter If You Dare]:[Who Ate the Teacher''s Lunch?]]&lt;&gt;""),--(Class_4[[#This Row],[Enter If You Dare]:[Who Ate the Teacher''s Lunch?]]&lt;&gt;0))</f>
        <v>0</v>
      </c>
      <c r="F17" s="19"/>
      <c r="G17" s="20"/>
      <c r="H17" s="20"/>
      <c r="I17" s="20"/>
      <c r="J17" s="20"/>
      <c r="K17" s="20"/>
      <c r="L17" s="20"/>
      <c r="M17" s="20"/>
      <c r="N17" s="20"/>
      <c r="O17" s="20"/>
      <c r="P17" s="20"/>
      <c r="Q17" s="20"/>
      <c r="R17" s="20"/>
    </row>
    <row r="18" spans="1:18" ht="24" customHeight="1" x14ac:dyDescent="0.35">
      <c r="A18" s="4" t="str">
        <f>IF(Class_4[[#This Row],[Points]]="","",_xlfn.RANK.EQ(Class_4[[#This Row],[Points]],Class_4[Points],0))</f>
        <v/>
      </c>
      <c r="B18" s="13"/>
      <c r="C18" s="23" t="str">
        <f>IF(ISBLANK(Class_4[[#This Row],[Student]]), "", SUM(Class_4[[#This Row],[Enter If You Dare]:[Who Ate the Teacher''s Lunch?]]))</f>
        <v/>
      </c>
      <c r="D18" s="3" t="str">
        <f>IF(Class_4[[#This Row],[Points]]="","",IF(Class_4[[#This Row],[Points]]=MAX(Class_4[Points]),"🥇 LEADER",IF(Class_4[[#This Row],[Points]]=LARGE(Class_4[Points],2),"🥈 RUNNER-UP","")))</f>
        <v/>
      </c>
      <c r="E18" s="11" cm="1">
        <f t="array" ref="E18">SUMPRODUCT(--(Class_4[[#This Row],[Enter If You Dare]:[Who Ate the Teacher''s Lunch?]]&lt;&gt;""),--(Class_4[[#This Row],[Enter If You Dare]:[Who Ate the Teacher''s Lunch?]]&lt;&gt;0))</f>
        <v>0</v>
      </c>
      <c r="F18" s="19"/>
      <c r="G18" s="20"/>
      <c r="H18" s="20"/>
      <c r="I18" s="20"/>
      <c r="J18" s="20"/>
      <c r="K18" s="20"/>
      <c r="L18" s="20"/>
      <c r="M18" s="20"/>
      <c r="N18" s="20"/>
      <c r="O18" s="20"/>
      <c r="P18" s="20"/>
      <c r="Q18" s="20"/>
      <c r="R18" s="20"/>
    </row>
    <row r="19" spans="1:18" ht="24" customHeight="1" x14ac:dyDescent="0.35">
      <c r="A19" s="4" t="str">
        <f>IF(Class_4[[#This Row],[Points]]="","",_xlfn.RANK.EQ(Class_4[[#This Row],[Points]],Class_4[Points],0))</f>
        <v/>
      </c>
      <c r="B19" s="13"/>
      <c r="C19" s="23" t="str">
        <f>IF(ISBLANK(Class_4[[#This Row],[Student]]), "", SUM(Class_4[[#This Row],[Enter If You Dare]:[Who Ate the Teacher''s Lunch?]]))</f>
        <v/>
      </c>
      <c r="D19" s="3" t="str">
        <f>IF(Class_4[[#This Row],[Points]]="","",IF(Class_4[[#This Row],[Points]]=MAX(Class_4[Points]),"🥇 LEADER",IF(Class_4[[#This Row],[Points]]=LARGE(Class_4[Points],2),"🥈 RUNNER-UP","")))</f>
        <v/>
      </c>
      <c r="E19" s="11" cm="1">
        <f t="array" ref="E19">SUMPRODUCT(--(Class_4[[#This Row],[Enter If You Dare]:[Who Ate the Teacher''s Lunch?]]&lt;&gt;""),--(Class_4[[#This Row],[Enter If You Dare]:[Who Ate the Teacher''s Lunch?]]&lt;&gt;0))</f>
        <v>0</v>
      </c>
      <c r="F19" s="19"/>
      <c r="G19" s="20"/>
      <c r="H19" s="20"/>
      <c r="I19" s="20"/>
      <c r="J19" s="20"/>
      <c r="K19" s="20"/>
      <c r="L19" s="20"/>
      <c r="M19" s="20"/>
      <c r="N19" s="20"/>
      <c r="O19" s="20"/>
      <c r="P19" s="20"/>
      <c r="Q19" s="20"/>
      <c r="R19" s="20"/>
    </row>
    <row r="20" spans="1:18" ht="24" customHeight="1" x14ac:dyDescent="0.35">
      <c r="A20" s="4" t="str">
        <f>IF(Class_4[[#This Row],[Points]]="","",_xlfn.RANK.EQ(Class_4[[#This Row],[Points]],Class_4[Points],0))</f>
        <v/>
      </c>
      <c r="B20" s="13"/>
      <c r="C20" s="23" t="str">
        <f>IF(ISBLANK(Class_4[[#This Row],[Student]]), "", SUM(Class_4[[#This Row],[Enter If You Dare]:[Who Ate the Teacher''s Lunch?]]))</f>
        <v/>
      </c>
      <c r="D20" s="3" t="str">
        <f>IF(Class_4[[#This Row],[Points]]="","",IF(Class_4[[#This Row],[Points]]=MAX(Class_4[Points]),"🥇 LEADER",IF(Class_4[[#This Row],[Points]]=LARGE(Class_4[Points],2),"🥈 RUNNER-UP","")))</f>
        <v/>
      </c>
      <c r="E20" s="11" cm="1">
        <f t="array" ref="E20">SUMPRODUCT(--(Class_4[[#This Row],[Enter If You Dare]:[Who Ate the Teacher''s Lunch?]]&lt;&gt;""),--(Class_4[[#This Row],[Enter If You Dare]:[Who Ate the Teacher''s Lunch?]]&lt;&gt;0))</f>
        <v>0</v>
      </c>
      <c r="F20" s="19"/>
      <c r="G20" s="20"/>
      <c r="H20" s="20"/>
      <c r="I20" s="20"/>
      <c r="J20" s="20"/>
      <c r="K20" s="20"/>
      <c r="L20" s="20"/>
      <c r="M20" s="20"/>
      <c r="N20" s="20"/>
      <c r="O20" s="20"/>
      <c r="P20" s="20"/>
      <c r="Q20" s="20"/>
      <c r="R20" s="20"/>
    </row>
    <row r="21" spans="1:18" ht="24" customHeight="1" x14ac:dyDescent="0.35">
      <c r="A21" s="4" t="str">
        <f>IF(Class_4[[#This Row],[Points]]="","",_xlfn.RANK.EQ(Class_4[[#This Row],[Points]],Class_4[Points],0))</f>
        <v/>
      </c>
      <c r="B21" s="13"/>
      <c r="C21" s="23" t="str">
        <f>IF(ISBLANK(Class_4[[#This Row],[Student]]), "", SUM(Class_4[[#This Row],[Enter If You Dare]:[Who Ate the Teacher''s Lunch?]]))</f>
        <v/>
      </c>
      <c r="D21" s="3" t="str">
        <f>IF(Class_4[[#This Row],[Points]]="","",IF(Class_4[[#This Row],[Points]]=MAX(Class_4[Points]),"🥇 LEADER",IF(Class_4[[#This Row],[Points]]=LARGE(Class_4[Points],2),"🥈 RUNNER-UP","")))</f>
        <v/>
      </c>
      <c r="E21" s="11" cm="1">
        <f t="array" ref="E21">SUMPRODUCT(--(Class_4[[#This Row],[Enter If You Dare]:[Who Ate the Teacher''s Lunch?]]&lt;&gt;""),--(Class_4[[#This Row],[Enter If You Dare]:[Who Ate the Teacher''s Lunch?]]&lt;&gt;0))</f>
        <v>0</v>
      </c>
      <c r="F21" s="19"/>
      <c r="G21" s="20"/>
      <c r="H21" s="20"/>
      <c r="I21" s="20"/>
      <c r="J21" s="20"/>
      <c r="K21" s="20"/>
      <c r="L21" s="20"/>
      <c r="M21" s="20"/>
      <c r="N21" s="20"/>
      <c r="O21" s="20"/>
      <c r="P21" s="20"/>
      <c r="Q21" s="20"/>
      <c r="R21" s="20"/>
    </row>
    <row r="22" spans="1:18" ht="24" customHeight="1" x14ac:dyDescent="0.35">
      <c r="A22" s="4" t="str">
        <f>IF(Class_4[[#This Row],[Points]]="","",_xlfn.RANK.EQ(Class_4[[#This Row],[Points]],Class_4[Points],0))</f>
        <v/>
      </c>
      <c r="B22" s="13"/>
      <c r="C22" s="23" t="str">
        <f>IF(ISBLANK(Class_4[[#This Row],[Student]]), "", SUM(Class_4[[#This Row],[Enter If You Dare]:[Who Ate the Teacher''s Lunch?]]))</f>
        <v/>
      </c>
      <c r="D22" s="3" t="str">
        <f>IF(Class_4[[#This Row],[Points]]="","",IF(Class_4[[#This Row],[Points]]=MAX(Class_4[Points]),"🥇 LEADER",IF(Class_4[[#This Row],[Points]]=LARGE(Class_4[Points],2),"🥈 RUNNER-UP","")))</f>
        <v/>
      </c>
      <c r="E22" s="11" cm="1">
        <f t="array" ref="E22">SUMPRODUCT(--(Class_4[[#This Row],[Enter If You Dare]:[Who Ate the Teacher''s Lunch?]]&lt;&gt;""),--(Class_4[[#This Row],[Enter If You Dare]:[Who Ate the Teacher''s Lunch?]]&lt;&gt;0))</f>
        <v>0</v>
      </c>
      <c r="F22" s="19"/>
      <c r="G22" s="20"/>
      <c r="H22" s="20"/>
      <c r="I22" s="20"/>
      <c r="J22" s="20"/>
      <c r="K22" s="20"/>
      <c r="L22" s="20"/>
      <c r="M22" s="20"/>
      <c r="N22" s="20"/>
      <c r="O22" s="20"/>
      <c r="P22" s="20"/>
      <c r="Q22" s="20"/>
      <c r="R22" s="20"/>
    </row>
    <row r="23" spans="1:18" ht="24" customHeight="1" x14ac:dyDescent="0.35">
      <c r="A23" s="4" t="str">
        <f>IF(Class_4[[#This Row],[Points]]="","",_xlfn.RANK.EQ(Class_4[[#This Row],[Points]],Class_4[Points],0))</f>
        <v/>
      </c>
      <c r="B23" s="13"/>
      <c r="C23" s="23" t="str">
        <f>IF(ISBLANK(Class_4[[#This Row],[Student]]), "", SUM(Class_4[[#This Row],[Enter If You Dare]:[Who Ate the Teacher''s Lunch?]]))</f>
        <v/>
      </c>
      <c r="D23" s="3" t="str">
        <f>IF(Class_4[[#This Row],[Points]]="","",IF(Class_4[[#This Row],[Points]]=MAX(Class_4[Points]),"🥇 LEADER",IF(Class_4[[#This Row],[Points]]=LARGE(Class_4[Points],2),"🥈 RUNNER-UP","")))</f>
        <v/>
      </c>
      <c r="E23" s="11" cm="1">
        <f t="array" ref="E23">SUMPRODUCT(--(Class_4[[#This Row],[Enter If You Dare]:[Who Ate the Teacher''s Lunch?]]&lt;&gt;""),--(Class_4[[#This Row],[Enter If You Dare]:[Who Ate the Teacher''s Lunch?]]&lt;&gt;0))</f>
        <v>0</v>
      </c>
      <c r="F23" s="19"/>
      <c r="G23" s="20"/>
      <c r="H23" s="20"/>
      <c r="I23" s="20"/>
      <c r="J23" s="20"/>
      <c r="K23" s="20"/>
      <c r="L23" s="20"/>
      <c r="M23" s="20"/>
      <c r="N23" s="20"/>
      <c r="O23" s="20"/>
      <c r="P23" s="20"/>
      <c r="Q23" s="20"/>
      <c r="R23" s="20"/>
    </row>
    <row r="24" spans="1:18" ht="24" customHeight="1" x14ac:dyDescent="0.35">
      <c r="A24" s="4" t="str">
        <f>IF(Class_4[[#This Row],[Points]]="","",_xlfn.RANK.EQ(Class_4[[#This Row],[Points]],Class_4[Points],0))</f>
        <v/>
      </c>
      <c r="B24" s="13"/>
      <c r="C24" s="23" t="str">
        <f>IF(ISBLANK(Class_4[[#This Row],[Student]]), "", SUM(Class_4[[#This Row],[Enter If You Dare]:[Who Ate the Teacher''s Lunch?]]))</f>
        <v/>
      </c>
      <c r="D24" s="3" t="str">
        <f>IF(Class_4[[#This Row],[Points]]="","",IF(Class_4[[#This Row],[Points]]=MAX(Class_4[Points]),"🥇 LEADER",IF(Class_4[[#This Row],[Points]]=LARGE(Class_4[Points],2),"🥈 RUNNER-UP","")))</f>
        <v/>
      </c>
      <c r="E24" s="11" cm="1">
        <f t="array" ref="E24">SUMPRODUCT(--(Class_4[[#This Row],[Enter If You Dare]:[Who Ate the Teacher''s Lunch?]]&lt;&gt;""),--(Class_4[[#This Row],[Enter If You Dare]:[Who Ate the Teacher''s Lunch?]]&lt;&gt;0))</f>
        <v>0</v>
      </c>
      <c r="F24" s="19"/>
      <c r="G24" s="20"/>
      <c r="H24" s="20"/>
      <c r="I24" s="20"/>
      <c r="J24" s="20"/>
      <c r="K24" s="20"/>
      <c r="L24" s="20"/>
      <c r="M24" s="20"/>
      <c r="N24" s="20"/>
      <c r="O24" s="20"/>
      <c r="P24" s="20"/>
      <c r="Q24" s="20"/>
      <c r="R24" s="20"/>
    </row>
    <row r="25" spans="1:18" ht="24" customHeight="1" x14ac:dyDescent="0.35">
      <c r="A25" s="4" t="str">
        <f>IF(Class_4[[#This Row],[Points]]="","",_xlfn.RANK.EQ(Class_4[[#This Row],[Points]],Class_4[Points],0))</f>
        <v/>
      </c>
      <c r="B25" s="13"/>
      <c r="C25" s="23" t="str">
        <f>IF(ISBLANK(Class_4[[#This Row],[Student]]), "", SUM(Class_4[[#This Row],[Enter If You Dare]:[Who Ate the Teacher''s Lunch?]]))</f>
        <v/>
      </c>
      <c r="D25" s="3" t="str">
        <f>IF(Class_4[[#This Row],[Points]]="","",IF(Class_4[[#This Row],[Points]]=MAX(Class_4[Points]),"🥇 LEADER",IF(Class_4[[#This Row],[Points]]=LARGE(Class_4[Points],2),"🥈 RUNNER-UP","")))</f>
        <v/>
      </c>
      <c r="E25" s="11" cm="1">
        <f t="array" ref="E25">SUMPRODUCT(--(Class_4[[#This Row],[Enter If You Dare]:[Who Ate the Teacher''s Lunch?]]&lt;&gt;""),--(Class_4[[#This Row],[Enter If You Dare]:[Who Ate the Teacher''s Lunch?]]&lt;&gt;0))</f>
        <v>0</v>
      </c>
      <c r="F25" s="19"/>
      <c r="G25" s="20"/>
      <c r="H25" s="20"/>
      <c r="I25" s="20"/>
      <c r="J25" s="20"/>
      <c r="K25" s="20"/>
      <c r="L25" s="20"/>
      <c r="M25" s="20"/>
      <c r="N25" s="20"/>
      <c r="O25" s="20"/>
      <c r="P25" s="20"/>
      <c r="Q25" s="20"/>
      <c r="R25" s="20"/>
    </row>
    <row r="26" spans="1:18" ht="24" customHeight="1" x14ac:dyDescent="0.35">
      <c r="A26" s="4" t="str">
        <f>IF(Class_4[[#This Row],[Points]]="","",_xlfn.RANK.EQ(Class_4[[#This Row],[Points]],Class_4[Points],0))</f>
        <v/>
      </c>
      <c r="B26" s="13"/>
      <c r="C26" s="23" t="str">
        <f>IF(ISBLANK(Class_4[[#This Row],[Student]]), "", SUM(Class_4[[#This Row],[Enter If You Dare]:[Who Ate the Teacher''s Lunch?]]))</f>
        <v/>
      </c>
      <c r="D26" s="3" t="str">
        <f>IF(Class_4[[#This Row],[Points]]="","",IF(Class_4[[#This Row],[Points]]=MAX(Class_4[Points]),"🥇 LEADER",IF(Class_4[[#This Row],[Points]]=LARGE(Class_4[Points],2),"🥈 RUNNER-UP","")))</f>
        <v/>
      </c>
      <c r="E26" s="11" cm="1">
        <f t="array" ref="E26">SUMPRODUCT(--(Class_4[[#This Row],[Enter If You Dare]:[Who Ate the Teacher''s Lunch?]]&lt;&gt;""),--(Class_4[[#This Row],[Enter If You Dare]:[Who Ate the Teacher''s Lunch?]]&lt;&gt;0))</f>
        <v>0</v>
      </c>
      <c r="F26" s="19"/>
      <c r="G26" s="20"/>
      <c r="H26" s="20"/>
      <c r="I26" s="20"/>
      <c r="J26" s="20"/>
      <c r="K26" s="20"/>
      <c r="L26" s="20"/>
      <c r="M26" s="20"/>
      <c r="N26" s="20"/>
      <c r="O26" s="20"/>
      <c r="P26" s="20"/>
      <c r="Q26" s="20"/>
      <c r="R26" s="20"/>
    </row>
    <row r="27" spans="1:18" ht="24" customHeight="1" x14ac:dyDescent="0.35">
      <c r="A27" s="4" t="str">
        <f>IF(Class_4[[#This Row],[Points]]="","",_xlfn.RANK.EQ(Class_4[[#This Row],[Points]],Class_4[Points],0))</f>
        <v/>
      </c>
      <c r="B27" s="13"/>
      <c r="C27" s="23" t="str">
        <f>IF(ISBLANK(Class_4[[#This Row],[Student]]), "", SUM(Class_4[[#This Row],[Enter If You Dare]:[Who Ate the Teacher''s Lunch?]]))</f>
        <v/>
      </c>
      <c r="D27" s="3" t="str">
        <f>IF(Class_4[[#This Row],[Points]]="","",IF(Class_4[[#This Row],[Points]]=MAX(Class_4[Points]),"🥇 LEADER",IF(Class_4[[#This Row],[Points]]=LARGE(Class_4[Points],2),"🥈 RUNNER-UP","")))</f>
        <v/>
      </c>
      <c r="E27" s="11" cm="1">
        <f t="array" ref="E27">SUMPRODUCT(--(Class_4[[#This Row],[Enter If You Dare]:[Who Ate the Teacher''s Lunch?]]&lt;&gt;""),--(Class_4[[#This Row],[Enter If You Dare]:[Who Ate the Teacher''s Lunch?]]&lt;&gt;0))</f>
        <v>0</v>
      </c>
      <c r="F27" s="19"/>
      <c r="G27" s="20"/>
      <c r="H27" s="20"/>
      <c r="I27" s="20"/>
      <c r="J27" s="20"/>
      <c r="K27" s="20"/>
      <c r="L27" s="20"/>
      <c r="M27" s="20"/>
      <c r="N27" s="20"/>
      <c r="O27" s="20"/>
      <c r="P27" s="20"/>
      <c r="Q27" s="20"/>
      <c r="R27" s="20"/>
    </row>
    <row r="28" spans="1:18" ht="24" customHeight="1" x14ac:dyDescent="0.35">
      <c r="A28" s="4" t="str">
        <f>IF(Class_4[[#This Row],[Points]]="","",_xlfn.RANK.EQ(Class_4[[#This Row],[Points]],Class_4[Points],0))</f>
        <v/>
      </c>
      <c r="B28" s="13"/>
      <c r="C28" s="23" t="str">
        <f>IF(ISBLANK(Class_4[[#This Row],[Student]]), "", SUM(Class_4[[#This Row],[Enter If You Dare]:[Who Ate the Teacher''s Lunch?]]))</f>
        <v/>
      </c>
      <c r="D28" s="3" t="str">
        <f>IF(Class_4[[#This Row],[Points]]="","",IF(Class_4[[#This Row],[Points]]=MAX(Class_4[Points]),"🥇 LEADER",IF(Class_4[[#This Row],[Points]]=LARGE(Class_4[Points],2),"🥈 RUNNER-UP","")))</f>
        <v/>
      </c>
      <c r="E28" s="11" cm="1">
        <f t="array" ref="E28">SUMPRODUCT(--(Class_4[[#This Row],[Enter If You Dare]:[Who Ate the Teacher''s Lunch?]]&lt;&gt;""),--(Class_4[[#This Row],[Enter If You Dare]:[Who Ate the Teacher''s Lunch?]]&lt;&gt;0))</f>
        <v>0</v>
      </c>
      <c r="F28" s="19"/>
      <c r="G28" s="20"/>
      <c r="H28" s="20"/>
      <c r="I28" s="20"/>
      <c r="J28" s="20"/>
      <c r="K28" s="20"/>
      <c r="L28" s="20"/>
      <c r="M28" s="20"/>
      <c r="N28" s="20"/>
      <c r="O28" s="20"/>
      <c r="P28" s="20"/>
      <c r="Q28" s="20"/>
      <c r="R28" s="20"/>
    </row>
    <row r="29" spans="1:18" ht="24" customHeight="1" x14ac:dyDescent="0.35">
      <c r="A29" s="4" t="str">
        <f>IF(Class_4[[#This Row],[Points]]="","",_xlfn.RANK.EQ(Class_4[[#This Row],[Points]],Class_4[Points],0))</f>
        <v/>
      </c>
      <c r="B29" s="13"/>
      <c r="C29" s="23" t="str">
        <f>IF(ISBLANK(Class_4[[#This Row],[Student]]), "", SUM(Class_4[[#This Row],[Enter If You Dare]:[Who Ate the Teacher''s Lunch?]]))</f>
        <v/>
      </c>
      <c r="D29" s="3" t="str">
        <f>IF(Class_4[[#This Row],[Points]]="","",IF(Class_4[[#This Row],[Points]]=MAX(Class_4[Points]),"🥇 LEADER",IF(Class_4[[#This Row],[Points]]=LARGE(Class_4[Points],2),"🥈 RUNNER-UP","")))</f>
        <v/>
      </c>
      <c r="E29" s="11" cm="1">
        <f t="array" ref="E29">SUMPRODUCT(--(Class_4[[#This Row],[Enter If You Dare]:[Who Ate the Teacher''s Lunch?]]&lt;&gt;""),--(Class_4[[#This Row],[Enter If You Dare]:[Who Ate the Teacher''s Lunch?]]&lt;&gt;0))</f>
        <v>0</v>
      </c>
      <c r="F29" s="19"/>
      <c r="G29" s="20"/>
      <c r="H29" s="20"/>
      <c r="I29" s="20"/>
      <c r="J29" s="20"/>
      <c r="K29" s="20"/>
      <c r="L29" s="20"/>
      <c r="M29" s="20"/>
      <c r="N29" s="20"/>
      <c r="O29" s="20"/>
      <c r="P29" s="20"/>
      <c r="Q29" s="20"/>
      <c r="R29" s="20"/>
    </row>
    <row r="30" spans="1:18" ht="24" customHeight="1" x14ac:dyDescent="0.35">
      <c r="A30" s="4" t="str">
        <f>IF(Class_4[[#This Row],[Points]]="","",_xlfn.RANK.EQ(Class_4[[#This Row],[Points]],Class_4[Points],0))</f>
        <v/>
      </c>
      <c r="B30" s="13"/>
      <c r="C30" s="23" t="str">
        <f>IF(ISBLANK(Class_4[[#This Row],[Student]]), "", SUM(Class_4[[#This Row],[Enter If You Dare]:[Who Ate the Teacher''s Lunch?]]))</f>
        <v/>
      </c>
      <c r="D30" s="3" t="str">
        <f>IF(Class_4[[#This Row],[Points]]="","",IF(Class_4[[#This Row],[Points]]=MAX(Class_4[Points]),"🥇 LEADER",IF(Class_4[[#This Row],[Points]]=LARGE(Class_4[Points],2),"🥈 RUNNER-UP","")))</f>
        <v/>
      </c>
      <c r="E30" s="11" cm="1">
        <f t="array" ref="E30">SUMPRODUCT(--(Class_4[[#This Row],[Enter If You Dare]:[Who Ate the Teacher''s Lunch?]]&lt;&gt;""),--(Class_4[[#This Row],[Enter If You Dare]:[Who Ate the Teacher''s Lunch?]]&lt;&gt;0))</f>
        <v>0</v>
      </c>
      <c r="F30" s="19"/>
      <c r="G30" s="20"/>
      <c r="H30" s="20"/>
      <c r="I30" s="20"/>
      <c r="J30" s="20"/>
      <c r="K30" s="20"/>
      <c r="L30" s="20"/>
      <c r="M30" s="20"/>
      <c r="N30" s="20"/>
      <c r="O30" s="20"/>
      <c r="P30" s="20"/>
      <c r="Q30" s="20"/>
      <c r="R30" s="20"/>
    </row>
    <row r="31" spans="1:18" ht="24" customHeight="1" x14ac:dyDescent="0.35">
      <c r="A31" s="4" t="str">
        <f>IF(Class_4[[#This Row],[Points]]="","",_xlfn.RANK.EQ(Class_4[[#This Row],[Points]],Class_4[Points],0))</f>
        <v/>
      </c>
      <c r="B31" s="16"/>
      <c r="C31" s="23" t="str">
        <f>IF(ISBLANK(Class_4[[#This Row],[Student]]), "", SUM(Class_4[[#This Row],[Enter If You Dare]:[Who Ate the Teacher''s Lunch?]]))</f>
        <v/>
      </c>
      <c r="D31" s="3" t="str">
        <f>IF(Class_4[[#This Row],[Points]]="","",IF(Class_4[[#This Row],[Points]]=MAX(Class_4[Points]),"🥇 LEADER",IF(Class_4[[#This Row],[Points]]=LARGE(Class_4[Points],2),"🥈 RUNNER-UP","")))</f>
        <v/>
      </c>
      <c r="E31" s="11" cm="1">
        <f t="array" ref="E31">SUMPRODUCT(--(Class_4[[#This Row],[Enter If You Dare]:[Who Ate the Teacher''s Lunch?]]&lt;&gt;""),--(Class_4[[#This Row],[Enter If You Dare]:[Who Ate the Teacher''s Lunch?]]&lt;&gt;0))</f>
        <v>0</v>
      </c>
      <c r="F31" s="19"/>
      <c r="G31" s="20"/>
      <c r="H31" s="20"/>
      <c r="I31" s="20"/>
      <c r="J31" s="20"/>
      <c r="K31" s="20"/>
      <c r="L31" s="20"/>
      <c r="M31" s="20"/>
      <c r="N31" s="20"/>
      <c r="O31" s="20"/>
      <c r="P31" s="20"/>
      <c r="Q31" s="20"/>
      <c r="R31" s="20"/>
    </row>
    <row r="32" spans="1:18" ht="24" customHeight="1" x14ac:dyDescent="0.35">
      <c r="A32" s="4" t="str">
        <f>IF(Class_4[[#This Row],[Points]]="","",_xlfn.RANK.EQ(Class_4[[#This Row],[Points]],Class_4[Points],0))</f>
        <v/>
      </c>
      <c r="B32" s="16"/>
      <c r="C32" s="23" t="str">
        <f>IF(ISBLANK(Class_4[[#This Row],[Student]]), "", SUM(Class_4[[#This Row],[Enter If You Dare]:[Who Ate the Teacher''s Lunch?]]))</f>
        <v/>
      </c>
      <c r="D32" s="3" t="str">
        <f>IF(Class_4[[#This Row],[Points]]="","",IF(Class_4[[#This Row],[Points]]=MAX(Class_4[Points]),"🥇 LEADER",IF(Class_4[[#This Row],[Points]]=LARGE(Class_4[Points],2),"🥈 RUNNER-UP","")))</f>
        <v/>
      </c>
      <c r="E32" s="11" cm="1">
        <f t="array" ref="E32">SUMPRODUCT(--(Class_4[[#This Row],[Enter If You Dare]:[Who Ate the Teacher''s Lunch?]]&lt;&gt;""),--(Class_4[[#This Row],[Enter If You Dare]:[Who Ate the Teacher''s Lunch?]]&lt;&gt;0))</f>
        <v>0</v>
      </c>
      <c r="F32" s="19"/>
      <c r="G32" s="20"/>
      <c r="H32" s="20"/>
      <c r="I32" s="20"/>
      <c r="J32" s="20"/>
      <c r="K32" s="20"/>
      <c r="L32" s="20"/>
      <c r="M32" s="20"/>
      <c r="N32" s="20"/>
      <c r="O32" s="20"/>
      <c r="P32" s="20"/>
      <c r="Q32" s="20"/>
      <c r="R32" s="20"/>
    </row>
    <row r="33" spans="1:18" ht="24" customHeight="1" x14ac:dyDescent="0.35">
      <c r="A33" s="4" t="str">
        <f>IF(Class_4[[#This Row],[Points]]="","",_xlfn.RANK.EQ(Class_4[[#This Row],[Points]],Class_4[Points],0))</f>
        <v/>
      </c>
      <c r="B33" s="16"/>
      <c r="C33" s="23" t="str">
        <f>IF(ISBLANK(Class_4[[#This Row],[Student]]), "", SUM(Class_4[[#This Row],[Enter If You Dare]:[Who Ate the Teacher''s Lunch?]]))</f>
        <v/>
      </c>
      <c r="D33" s="3" t="str">
        <f>IF(Class_4[[#This Row],[Points]]="","",IF(Class_4[[#This Row],[Points]]=MAX(Class_4[Points]),"🥇 LEADER",IF(Class_4[[#This Row],[Points]]=LARGE(Class_4[Points],2),"🥈 RUNNER-UP","")))</f>
        <v/>
      </c>
      <c r="E33" s="11" cm="1">
        <f t="array" ref="E33">SUMPRODUCT(--(Class_4[[#This Row],[Enter If You Dare]:[Who Ate the Teacher''s Lunch?]]&lt;&gt;""),--(Class_4[[#This Row],[Enter If You Dare]:[Who Ate the Teacher''s Lunch?]]&lt;&gt;0))</f>
        <v>0</v>
      </c>
      <c r="F33" s="19"/>
      <c r="G33" s="20"/>
      <c r="H33" s="20"/>
      <c r="I33" s="20"/>
      <c r="J33" s="20"/>
      <c r="K33" s="20"/>
      <c r="L33" s="20"/>
      <c r="M33" s="20"/>
      <c r="N33" s="20"/>
      <c r="O33" s="20"/>
      <c r="P33" s="20"/>
      <c r="Q33" s="20"/>
      <c r="R33" s="20"/>
    </row>
    <row r="34" spans="1:18" ht="24" customHeight="1" x14ac:dyDescent="0.35">
      <c r="A34" s="4" t="str">
        <f>IF(Class_4[[#This Row],[Points]]="","",_xlfn.RANK.EQ(Class_4[[#This Row],[Points]],Class_4[Points],0))</f>
        <v/>
      </c>
      <c r="B34" s="16"/>
      <c r="C34" s="23" t="str">
        <f>IF(ISBLANK(Class_4[[#This Row],[Student]]), "", SUM(Class_4[[#This Row],[Enter If You Dare]:[Who Ate the Teacher''s Lunch?]]))</f>
        <v/>
      </c>
      <c r="D34" s="3" t="str">
        <f>IF(Class_4[[#This Row],[Points]]="","",IF(Class_4[[#This Row],[Points]]=MAX(Class_4[Points]),"🥇 LEADER",IF(Class_4[[#This Row],[Points]]=LARGE(Class_4[Points],2),"🥈 RUNNER-UP","")))</f>
        <v/>
      </c>
      <c r="E34" s="11" cm="1">
        <f t="array" ref="E34">SUMPRODUCT(--(Class_4[[#This Row],[Enter If You Dare]:[Who Ate the Teacher''s Lunch?]]&lt;&gt;""),--(Class_4[[#This Row],[Enter If You Dare]:[Who Ate the Teacher''s Lunch?]]&lt;&gt;0))</f>
        <v>0</v>
      </c>
      <c r="F34" s="19"/>
      <c r="G34" s="20"/>
      <c r="H34" s="20"/>
      <c r="I34" s="20"/>
      <c r="J34" s="20"/>
      <c r="K34" s="20"/>
      <c r="L34" s="20"/>
      <c r="M34" s="20"/>
      <c r="N34" s="20"/>
      <c r="O34" s="20"/>
      <c r="P34" s="20"/>
      <c r="Q34" s="20"/>
      <c r="R34" s="20"/>
    </row>
    <row r="35" spans="1:18" ht="24" customHeight="1" x14ac:dyDescent="0.35">
      <c r="A35" s="4" t="str">
        <f>IF(Class_4[[#This Row],[Points]]="","",_xlfn.RANK.EQ(Class_4[[#This Row],[Points]],Class_4[Points],0))</f>
        <v/>
      </c>
      <c r="B35" s="16"/>
      <c r="C35" s="23" t="str">
        <f>IF(ISBLANK(Class_4[[#This Row],[Student]]), "", SUM(Class_4[[#This Row],[Enter If You Dare]:[Who Ate the Teacher''s Lunch?]]))</f>
        <v/>
      </c>
      <c r="D35" s="3" t="str">
        <f>IF(Class_4[[#This Row],[Points]]="","",IF(Class_4[[#This Row],[Points]]=MAX(Class_4[Points]),"🥇 LEADER",IF(Class_4[[#This Row],[Points]]=LARGE(Class_4[Points],2),"🥈 RUNNER-UP","")))</f>
        <v/>
      </c>
      <c r="E35" s="11" cm="1">
        <f t="array" ref="E35">SUMPRODUCT(--(Class_4[[#This Row],[Enter If You Dare]:[Who Ate the Teacher''s Lunch?]]&lt;&gt;""),--(Class_4[[#This Row],[Enter If You Dare]:[Who Ate the Teacher''s Lunch?]]&lt;&gt;0))</f>
        <v>0</v>
      </c>
      <c r="F35" s="19"/>
      <c r="G35" s="20"/>
      <c r="H35" s="20"/>
      <c r="I35" s="20"/>
      <c r="J35" s="20"/>
      <c r="K35" s="20"/>
      <c r="L35" s="20"/>
      <c r="M35" s="20"/>
      <c r="N35" s="20"/>
      <c r="O35" s="20"/>
      <c r="P35" s="20"/>
      <c r="Q35" s="20"/>
      <c r="R35" s="20"/>
    </row>
    <row r="36" spans="1:18" ht="24" customHeight="1" x14ac:dyDescent="0.35">
      <c r="A36" s="4" t="str">
        <f>IF(Class_4[[#This Row],[Points]]="","",_xlfn.RANK.EQ(Class_4[[#This Row],[Points]],Class_4[Points],0))</f>
        <v/>
      </c>
      <c r="B36" s="16"/>
      <c r="C36" s="23" t="str">
        <f>IF(ISBLANK(Class_4[[#This Row],[Student]]), "", SUM(Class_4[[#This Row],[Enter If You Dare]:[Who Ate the Teacher''s Lunch?]]))</f>
        <v/>
      </c>
      <c r="D36" s="3" t="str">
        <f>IF(Class_4[[#This Row],[Points]]="","",IF(Class_4[[#This Row],[Points]]=MAX(Class_4[Points]),"🥇 LEADER",IF(Class_4[[#This Row],[Points]]=LARGE(Class_4[Points],2),"🥈 RUNNER-UP","")))</f>
        <v/>
      </c>
      <c r="E36" s="11" cm="1">
        <f t="array" ref="E36">SUMPRODUCT(--(Class_4[[#This Row],[Enter If You Dare]:[Who Ate the Teacher''s Lunch?]]&lt;&gt;""),--(Class_4[[#This Row],[Enter If You Dare]:[Who Ate the Teacher''s Lunch?]]&lt;&gt;0))</f>
        <v>0</v>
      </c>
      <c r="F36" s="19"/>
      <c r="G36" s="20"/>
      <c r="H36" s="20"/>
      <c r="I36" s="20"/>
      <c r="J36" s="20"/>
      <c r="K36" s="20"/>
      <c r="L36" s="20"/>
      <c r="M36" s="20"/>
      <c r="N36" s="20"/>
      <c r="O36" s="20"/>
      <c r="P36" s="20"/>
      <c r="Q36" s="20"/>
      <c r="R36" s="20"/>
    </row>
    <row r="37" spans="1:18" ht="24" customHeight="1" x14ac:dyDescent="0.35">
      <c r="A37" s="4" t="str">
        <f>IF(Class_4[[#This Row],[Points]]="","",_xlfn.RANK.EQ(Class_4[[#This Row],[Points]],Class_4[Points],0))</f>
        <v/>
      </c>
      <c r="B37" s="16"/>
      <c r="C37" s="23" t="str">
        <f>IF(ISBLANK(Class_4[[#This Row],[Student]]), "", SUM(Class_4[[#This Row],[Enter If You Dare]:[Who Ate the Teacher''s Lunch?]]))</f>
        <v/>
      </c>
      <c r="D37" s="3" t="str">
        <f>IF(Class_4[[#This Row],[Points]]="","",IF(Class_4[[#This Row],[Points]]=MAX(Class_4[Points]),"🥇 LEADER",IF(Class_4[[#This Row],[Points]]=LARGE(Class_4[Points],2),"🥈 RUNNER-UP","")))</f>
        <v/>
      </c>
      <c r="E37" s="11" cm="1">
        <f t="array" ref="E37">SUMPRODUCT(--(Class_4[[#This Row],[Enter If You Dare]:[Who Ate the Teacher''s Lunch?]]&lt;&gt;""),--(Class_4[[#This Row],[Enter If You Dare]:[Who Ate the Teacher''s Lunch?]]&lt;&gt;0))</f>
        <v>0</v>
      </c>
      <c r="F37" s="19"/>
      <c r="G37" s="20"/>
      <c r="H37" s="20"/>
      <c r="I37" s="20"/>
      <c r="J37" s="20"/>
      <c r="K37" s="20"/>
      <c r="L37" s="20"/>
      <c r="M37" s="20"/>
      <c r="N37" s="20"/>
      <c r="O37" s="20"/>
      <c r="P37" s="20"/>
      <c r="Q37" s="20"/>
      <c r="R37" s="20"/>
    </row>
    <row r="38" spans="1:18" ht="24" customHeight="1" x14ac:dyDescent="0.35">
      <c r="A38" s="4" t="str">
        <f>IF(Class_4[[#This Row],[Points]]="","",_xlfn.RANK.EQ(Class_4[[#This Row],[Points]],Class_4[Points],0))</f>
        <v/>
      </c>
      <c r="B38" s="16"/>
      <c r="C38" s="23" t="str">
        <f>IF(ISBLANK(Class_4[[#This Row],[Student]]), "", SUM(Class_4[[#This Row],[Enter If You Dare]:[Who Ate the Teacher''s Lunch?]]))</f>
        <v/>
      </c>
      <c r="D38" s="3" t="str">
        <f>IF(Class_4[[#This Row],[Points]]="","",IF(Class_4[[#This Row],[Points]]=MAX(Class_4[Points]),"🥇 LEADER",IF(Class_4[[#This Row],[Points]]=LARGE(Class_4[Points],2),"🥈 RUNNER-UP","")))</f>
        <v/>
      </c>
      <c r="E38" s="11" cm="1">
        <f t="array" ref="E38">SUMPRODUCT(--(Class_4[[#This Row],[Enter If You Dare]:[Who Ate the Teacher''s Lunch?]]&lt;&gt;""),--(Class_4[[#This Row],[Enter If You Dare]:[Who Ate the Teacher''s Lunch?]]&lt;&gt;0))</f>
        <v>0</v>
      </c>
      <c r="F38" s="21"/>
      <c r="G38" s="22"/>
      <c r="H38" s="22"/>
      <c r="I38" s="22"/>
      <c r="J38" s="22"/>
      <c r="K38" s="22"/>
      <c r="L38" s="22"/>
      <c r="M38" s="22"/>
      <c r="N38" s="22"/>
      <c r="O38" s="22"/>
      <c r="P38" s="22"/>
      <c r="Q38" s="22"/>
      <c r="R38" s="22"/>
    </row>
    <row r="40" spans="1:18" ht="30" customHeight="1" x14ac:dyDescent="0.35">
      <c r="A40" s="52" t="s">
        <v>13</v>
      </c>
      <c r="B40" s="52"/>
      <c r="C40" s="1">
        <f>SUM(C5:C38)</f>
        <v>0</v>
      </c>
    </row>
    <row r="41" spans="1:18" x14ac:dyDescent="0.35">
      <c r="A41" s="55" t="s">
        <v>30</v>
      </c>
      <c r="B41" s="56"/>
      <c r="C41" s="24">
        <f>COUNTA(Class_4[Student])</f>
        <v>0</v>
      </c>
    </row>
    <row r="43" spans="1:18" ht="15.5" x14ac:dyDescent="0.35">
      <c r="A43" s="59" t="s">
        <v>47</v>
      </c>
      <c r="B43" s="59"/>
      <c r="C43" s="34"/>
    </row>
    <row r="44" spans="1:18" x14ac:dyDescent="0.35">
      <c r="B44" s="37" t="s">
        <v>11</v>
      </c>
      <c r="C44" s="26" t="str">
        <f>IFERROR(INDEX(Class_4[Student],MATCH(1,Class_4[Rank],0))&amp;" ("&amp;INDEX(Class_4[Points],MATCH(1,Class_4[Rank],0))&amp;" pts)","")</f>
        <v/>
      </c>
    </row>
    <row r="45" spans="1:18" x14ac:dyDescent="0.35">
      <c r="B45" s="38" t="s">
        <v>12</v>
      </c>
      <c r="C45" s="26" t="str">
        <f>IFERROR(INDEX(Class_4[Student],MATCH(2,Class_4[Rank],0))&amp;" ("&amp;INDEX(Class_4[Points],MATCH(2,Class_4[Rank],0))&amp;" pts)","")</f>
        <v/>
      </c>
    </row>
    <row r="46" spans="1:18" ht="30" customHeight="1" x14ac:dyDescent="0.35">
      <c r="B46" s="36" t="s">
        <v>48</v>
      </c>
      <c r="C46" s="35" t="str">
        <f>IFERROR(INDEX(Class_4[Student],MATCH(MAX(Class_4[Creativity]),Class_4[Creativity],0)),"")</f>
        <v/>
      </c>
    </row>
    <row r="47" spans="1:18" ht="30" customHeight="1" x14ac:dyDescent="0.35">
      <c r="B47" s="36" t="s">
        <v>49</v>
      </c>
      <c r="C47" s="35" t="str">
        <f>IFERROR(INDEX(Class_4[Student],MATCH(MAX(Class_4[Persistence]),Class_4[Persistence],0)),"")</f>
        <v/>
      </c>
    </row>
    <row r="48" spans="1:18" ht="30" customHeight="1" x14ac:dyDescent="0.35">
      <c r="B48" s="36" t="s">
        <v>50</v>
      </c>
      <c r="C48" s="35" t="str">
        <f>IFERROR(INDEX(Class_4[Student],MATCH(MAX(Class_4[Encouragement]),Class_4[Encouragement],0)),"")</f>
        <v/>
      </c>
    </row>
  </sheetData>
  <mergeCells count="5">
    <mergeCell ref="A1:R1"/>
    <mergeCell ref="A2:R2"/>
    <mergeCell ref="A40:B40"/>
    <mergeCell ref="A41:B41"/>
    <mergeCell ref="A43:B43"/>
  </mergeCells>
  <conditionalFormatting sqref="D5:D38">
    <cfRule type="cellIs" dxfId="3" priority="1" operator="equal">
      <formula>"🥈 RUNNER-UP"</formula>
    </cfRule>
    <cfRule type="cellIs" dxfId="2" priority="2" operator="equal">
      <formula>"🥇 LEADER"</formula>
    </cfRule>
  </conditionalFormatting>
  <conditionalFormatting sqref="E5:E38">
    <cfRule type="dataBar" priority="3">
      <dataBar showValue="0">
        <cfvo type="num" val="0"/>
        <cfvo type="num" val="10"/>
        <color theme="6"/>
      </dataBar>
      <extLst>
        <ext xmlns:x14="http://schemas.microsoft.com/office/spreadsheetml/2009/9/main" uri="{B025F937-C7B1-47D3-B67F-A62EFF666E3E}">
          <x14:id>{A06577F1-0777-40D0-8D27-B69FD15E3666}</x14:id>
        </ext>
      </extLst>
    </cfRule>
  </conditionalFormatting>
  <pageMargins left="0.75" right="0.75" top="1" bottom="1" header="0.511811023622047" footer="0.511811023622047"/>
  <pageSetup paperSize="9" orientation="portrait" horizontalDpi="300" verticalDpi="300"/>
  <tableParts count="1">
    <tablePart r:id="rId1"/>
  </tableParts>
  <extLst>
    <ext xmlns:x14="http://schemas.microsoft.com/office/spreadsheetml/2009/9/main" uri="{78C0D931-6437-407d-A8EE-F0AAD7539E65}">
      <x14:conditionalFormattings>
        <x14:conditionalFormatting xmlns:xm="http://schemas.microsoft.com/office/excel/2006/main">
          <x14:cfRule type="dataBar" id="{A06577F1-0777-40D0-8D27-B69FD15E3666}">
            <x14:dataBar minLength="0" maxLength="100" gradient="0">
              <x14:cfvo type="num">
                <xm:f>0</xm:f>
              </x14:cfvo>
              <x14:cfvo type="num">
                <xm:f>10</xm:f>
              </x14:cfvo>
              <x14:negativeFillColor rgb="FFFF0000"/>
              <x14:axisColor rgb="FF000000"/>
            </x14:dataBar>
          </x14:cfRule>
          <xm:sqref>E5:E38</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80DFE1-2A4A-4B4A-965C-B13EB4B330FF}">
  <sheetPr>
    <tabColor rgb="FF2C5F8A"/>
  </sheetPr>
  <dimension ref="A1:R48"/>
  <sheetViews>
    <sheetView zoomScaleNormal="100" workbookViewId="0">
      <selection activeCell="B5" sqref="B5"/>
    </sheetView>
  </sheetViews>
  <sheetFormatPr defaultColWidth="8.7265625" defaultRowHeight="14.5" x14ac:dyDescent="0.35"/>
  <cols>
    <col min="1" max="1" width="8.26953125" customWidth="1"/>
    <col min="2" max="2" width="28" customWidth="1"/>
    <col min="3" max="3" width="19.453125" customWidth="1"/>
    <col min="4" max="4" width="18" bestFit="1" customWidth="1"/>
    <col min="5" max="5" width="18" customWidth="1"/>
    <col min="6" max="8" width="18.7265625" customWidth="1"/>
    <col min="9" max="18" width="11.7265625" customWidth="1"/>
  </cols>
  <sheetData>
    <row r="1" spans="1:18" ht="39.75" customHeight="1" x14ac:dyDescent="0.35">
      <c r="A1" s="57" t="s">
        <v>0</v>
      </c>
      <c r="B1" s="57"/>
      <c r="C1" s="57"/>
      <c r="D1" s="57"/>
      <c r="E1" s="57"/>
      <c r="F1" s="57"/>
      <c r="G1" s="57"/>
      <c r="H1" s="57"/>
      <c r="I1" s="57"/>
      <c r="J1" s="57"/>
      <c r="K1" s="57"/>
      <c r="L1" s="57"/>
      <c r="M1" s="57"/>
      <c r="N1" s="57"/>
      <c r="O1" s="57"/>
      <c r="P1" s="57"/>
      <c r="Q1" s="57"/>
      <c r="R1" s="57"/>
    </row>
    <row r="2" spans="1:18" ht="24.75" customHeight="1" x14ac:dyDescent="0.35">
      <c r="A2" s="58" t="s">
        <v>29</v>
      </c>
      <c r="B2" s="58"/>
      <c r="C2" s="58"/>
      <c r="D2" s="58"/>
      <c r="E2" s="58"/>
      <c r="F2" s="58"/>
      <c r="G2" s="58"/>
      <c r="H2" s="58"/>
      <c r="I2" s="58"/>
      <c r="J2" s="58"/>
      <c r="K2" s="58"/>
      <c r="L2" s="58"/>
      <c r="M2" s="58"/>
      <c r="N2" s="58"/>
      <c r="O2" s="58"/>
      <c r="P2" s="58"/>
      <c r="Q2" s="58"/>
      <c r="R2" s="58"/>
    </row>
    <row r="3" spans="1:18" ht="7.5" customHeight="1" x14ac:dyDescent="0.35"/>
    <row r="4" spans="1:18" s="9" customFormat="1" ht="45" customHeight="1" x14ac:dyDescent="0.35">
      <c r="A4" s="10" t="s">
        <v>7</v>
      </c>
      <c r="B4" s="10" t="s">
        <v>8</v>
      </c>
      <c r="C4" s="10" t="s">
        <v>9</v>
      </c>
      <c r="D4" s="10" t="s">
        <v>10</v>
      </c>
      <c r="E4" s="10" t="s">
        <v>25</v>
      </c>
      <c r="F4" s="12" t="s">
        <v>26</v>
      </c>
      <c r="G4" s="12" t="s">
        <v>27</v>
      </c>
      <c r="H4" s="12" t="s">
        <v>28</v>
      </c>
      <c r="I4" s="8" t="s">
        <v>15</v>
      </c>
      <c r="J4" s="8" t="s">
        <v>24</v>
      </c>
      <c r="K4" s="8" t="s">
        <v>16</v>
      </c>
      <c r="L4" s="8" t="s">
        <v>17</v>
      </c>
      <c r="M4" s="8" t="s">
        <v>18</v>
      </c>
      <c r="N4" s="8" t="s">
        <v>19</v>
      </c>
      <c r="O4" s="8" t="s">
        <v>20</v>
      </c>
      <c r="P4" s="8" t="s">
        <v>21</v>
      </c>
      <c r="Q4" s="8" t="s">
        <v>22</v>
      </c>
      <c r="R4" s="8" t="s">
        <v>23</v>
      </c>
    </row>
    <row r="5" spans="1:18" ht="24" customHeight="1" x14ac:dyDescent="0.35">
      <c r="A5" s="4" t="str">
        <f>IF(Class_5[[#This Row],[Points]]="","",_xlfn.RANK.EQ(Class_5[[#This Row],[Points]],Class_5[Points],0))</f>
        <v/>
      </c>
      <c r="B5" s="14"/>
      <c r="C5" s="23" t="str">
        <f>IF(ISBLANK(Class_5[[#This Row],[Student]]), "", SUM(Class_5[[#This Row],[Enter If You Dare]:[Who Ate the Teacher''s Lunch?]]))</f>
        <v/>
      </c>
      <c r="D5" s="3" t="str">
        <f>IF(Class_5[[#This Row],[Points]]="","",IF(Class_5[[#This Row],[Points]]=MAX(Class_5[Points]),"🥇 LEADER",IF(Class_5[[#This Row],[Points]]=LARGE(Class_5[Points],2),"🥈 RUNNER-UP","")))</f>
        <v/>
      </c>
      <c r="E5" s="11" cm="1">
        <f t="array" ref="E5">SUMPRODUCT(--(Class_5[[#This Row],[Enter If You Dare]:[Who Ate the Teacher''s Lunch?]]&lt;&gt;""),--(Class_5[[#This Row],[Enter If You Dare]:[Who Ate the Teacher''s Lunch?]]&lt;&gt;0))</f>
        <v>0</v>
      </c>
      <c r="F5" s="17"/>
      <c r="G5" s="18"/>
      <c r="H5" s="18"/>
      <c r="I5" s="18"/>
      <c r="J5" s="18"/>
      <c r="K5" s="18"/>
      <c r="L5" s="18"/>
      <c r="M5" s="18"/>
      <c r="N5" s="18"/>
      <c r="O5" s="18"/>
      <c r="P5" s="18"/>
      <c r="Q5" s="18"/>
      <c r="R5" s="18"/>
    </row>
    <row r="6" spans="1:18" ht="24" customHeight="1" x14ac:dyDescent="0.35">
      <c r="A6" s="4" t="str">
        <f>IF(Class_5[[#This Row],[Points]]="","",_xlfn.RANK.EQ(Class_5[[#This Row],[Points]],Class_5[Points],0))</f>
        <v/>
      </c>
      <c r="B6" s="14"/>
      <c r="C6" s="23" t="str">
        <f>IF(ISBLANK(Class_5[[#This Row],[Student]]), "", SUM(Class_5[[#This Row],[Enter If You Dare]:[Who Ate the Teacher''s Lunch?]]))</f>
        <v/>
      </c>
      <c r="D6" s="3" t="str">
        <f>IF(Class_5[[#This Row],[Points]]="","",IF(Class_5[[#This Row],[Points]]=MAX(Class_5[Points]),"🥇 LEADER",IF(Class_5[[#This Row],[Points]]=LARGE(Class_5[Points],2),"🥈 RUNNER-UP","")))</f>
        <v/>
      </c>
      <c r="E6" s="11" cm="1">
        <f t="array" ref="E6">SUMPRODUCT(--(Class_5[[#This Row],[Enter If You Dare]:[Who Ate the Teacher''s Lunch?]]&lt;&gt;""),--(Class_5[[#This Row],[Enter If You Dare]:[Who Ate the Teacher''s Lunch?]]&lt;&gt;0))</f>
        <v>0</v>
      </c>
      <c r="F6" s="19"/>
      <c r="G6" s="20"/>
      <c r="H6" s="20"/>
      <c r="I6" s="20"/>
      <c r="J6" s="20"/>
      <c r="K6" s="20"/>
      <c r="L6" s="20"/>
      <c r="M6" s="20"/>
      <c r="N6" s="20"/>
      <c r="O6" s="20"/>
      <c r="P6" s="20"/>
      <c r="Q6" s="20"/>
      <c r="R6" s="20"/>
    </row>
    <row r="7" spans="1:18" ht="24" customHeight="1" x14ac:dyDescent="0.35">
      <c r="A7" s="4" t="str">
        <f>IF(Class_5[[#This Row],[Points]]="","",_xlfn.RANK.EQ(Class_5[[#This Row],[Points]],Class_5[Points],0))</f>
        <v/>
      </c>
      <c r="B7" s="14"/>
      <c r="C7" s="23" t="str">
        <f>IF(ISBLANK(Class_5[[#This Row],[Student]]), "", SUM(Class_5[[#This Row],[Enter If You Dare]:[Who Ate the Teacher''s Lunch?]]))</f>
        <v/>
      </c>
      <c r="D7" s="3" t="str">
        <f>IF(Class_5[[#This Row],[Points]]="","",IF(Class_5[[#This Row],[Points]]=MAX(Class_5[Points]),"🥇 LEADER",IF(Class_5[[#This Row],[Points]]=LARGE(Class_5[Points],2),"🥈 RUNNER-UP","")))</f>
        <v/>
      </c>
      <c r="E7" s="11" cm="1">
        <f t="array" ref="E7">SUMPRODUCT(--(Class_5[[#This Row],[Enter If You Dare]:[Who Ate the Teacher''s Lunch?]]&lt;&gt;""),--(Class_5[[#This Row],[Enter If You Dare]:[Who Ate the Teacher''s Lunch?]]&lt;&gt;0))</f>
        <v>0</v>
      </c>
      <c r="F7" s="19"/>
      <c r="G7" s="20"/>
      <c r="H7" s="20"/>
      <c r="I7" s="20"/>
      <c r="J7" s="20"/>
      <c r="K7" s="20"/>
      <c r="L7" s="20"/>
      <c r="M7" s="20"/>
      <c r="N7" s="20"/>
      <c r="O7" s="20"/>
      <c r="P7" s="20"/>
      <c r="Q7" s="20"/>
      <c r="R7" s="20"/>
    </row>
    <row r="8" spans="1:18" ht="24" customHeight="1" x14ac:dyDescent="0.35">
      <c r="A8" s="4" t="str">
        <f>IF(Class_5[[#This Row],[Points]]="","",_xlfn.RANK.EQ(Class_5[[#This Row],[Points]],Class_5[Points],0))</f>
        <v/>
      </c>
      <c r="B8" s="15"/>
      <c r="C8" s="23" t="str">
        <f>IF(ISBLANK(Class_5[[#This Row],[Student]]), "", SUM(Class_5[[#This Row],[Enter If You Dare]:[Who Ate the Teacher''s Lunch?]]))</f>
        <v/>
      </c>
      <c r="D8" s="3" t="str">
        <f>IF(Class_5[[#This Row],[Points]]="","",IF(Class_5[[#This Row],[Points]]=MAX(Class_5[Points]),"🥇 LEADER",IF(Class_5[[#This Row],[Points]]=LARGE(Class_5[Points],2),"🥈 RUNNER-UP","")))</f>
        <v/>
      </c>
      <c r="E8" s="11" cm="1">
        <f t="array" ref="E8">SUMPRODUCT(--(Class_5[[#This Row],[Enter If You Dare]:[Who Ate the Teacher''s Lunch?]]&lt;&gt;""),--(Class_5[[#This Row],[Enter If You Dare]:[Who Ate the Teacher''s Lunch?]]&lt;&gt;0))</f>
        <v>0</v>
      </c>
      <c r="F8" s="19"/>
      <c r="G8" s="20"/>
      <c r="H8" s="20"/>
      <c r="I8" s="20"/>
      <c r="J8" s="20"/>
      <c r="K8" s="20"/>
      <c r="L8" s="20"/>
      <c r="M8" s="20"/>
      <c r="N8" s="20"/>
      <c r="O8" s="20"/>
      <c r="P8" s="20"/>
      <c r="Q8" s="20"/>
      <c r="R8" s="20"/>
    </row>
    <row r="9" spans="1:18" ht="24" customHeight="1" x14ac:dyDescent="0.35">
      <c r="A9" s="4" t="str">
        <f>IF(Class_5[[#This Row],[Points]]="","",_xlfn.RANK.EQ(Class_5[[#This Row],[Points]],Class_5[Points],0))</f>
        <v/>
      </c>
      <c r="B9" s="13"/>
      <c r="C9" s="23" t="str">
        <f>IF(ISBLANK(Class_5[[#This Row],[Student]]), "", SUM(Class_5[[#This Row],[Enter If You Dare]:[Who Ate the Teacher''s Lunch?]]))</f>
        <v/>
      </c>
      <c r="D9" s="3" t="str">
        <f>IF(Class_5[[#This Row],[Points]]="","",IF(Class_5[[#This Row],[Points]]=MAX(Class_5[Points]),"🥇 LEADER",IF(Class_5[[#This Row],[Points]]=LARGE(Class_5[Points],2),"🥈 RUNNER-UP","")))</f>
        <v/>
      </c>
      <c r="E9" s="11" cm="1">
        <f t="array" ref="E9">SUMPRODUCT(--(Class_5[[#This Row],[Enter If You Dare]:[Who Ate the Teacher''s Lunch?]]&lt;&gt;""),--(Class_5[[#This Row],[Enter If You Dare]:[Who Ate the Teacher''s Lunch?]]&lt;&gt;0))</f>
        <v>0</v>
      </c>
      <c r="F9" s="19"/>
      <c r="G9" s="20"/>
      <c r="H9" s="20"/>
      <c r="I9" s="20"/>
      <c r="J9" s="20"/>
      <c r="K9" s="20"/>
      <c r="L9" s="20"/>
      <c r="M9" s="20"/>
      <c r="N9" s="20"/>
      <c r="O9" s="20"/>
      <c r="P9" s="20"/>
      <c r="Q9" s="20"/>
      <c r="R9" s="20"/>
    </row>
    <row r="10" spans="1:18" ht="24" customHeight="1" x14ac:dyDescent="0.35">
      <c r="A10" s="4" t="str">
        <f>IF(Class_5[[#This Row],[Points]]="","",_xlfn.RANK.EQ(Class_5[[#This Row],[Points]],Class_5[Points],0))</f>
        <v/>
      </c>
      <c r="B10" s="13"/>
      <c r="C10" s="23" t="str">
        <f>IF(ISBLANK(Class_5[[#This Row],[Student]]), "", SUM(Class_5[[#This Row],[Enter If You Dare]:[Who Ate the Teacher''s Lunch?]]))</f>
        <v/>
      </c>
      <c r="D10" s="3" t="str">
        <f>IF(Class_5[[#This Row],[Points]]="","",IF(Class_5[[#This Row],[Points]]=MAX(Class_5[Points]),"🥇 LEADER",IF(Class_5[[#This Row],[Points]]=LARGE(Class_5[Points],2),"🥈 RUNNER-UP","")))</f>
        <v/>
      </c>
      <c r="E10" s="11" cm="1">
        <f t="array" ref="E10">SUMPRODUCT(--(Class_5[[#This Row],[Enter If You Dare]:[Who Ate the Teacher''s Lunch?]]&lt;&gt;""),--(Class_5[[#This Row],[Enter If You Dare]:[Who Ate the Teacher''s Lunch?]]&lt;&gt;0))</f>
        <v>0</v>
      </c>
      <c r="F10" s="19"/>
      <c r="G10" s="20"/>
      <c r="H10" s="20"/>
      <c r="I10" s="20"/>
      <c r="J10" s="20"/>
      <c r="K10" s="20"/>
      <c r="L10" s="20"/>
      <c r="M10" s="20"/>
      <c r="N10" s="20"/>
      <c r="O10" s="20"/>
      <c r="P10" s="20"/>
      <c r="Q10" s="20"/>
      <c r="R10" s="20"/>
    </row>
    <row r="11" spans="1:18" ht="24" customHeight="1" x14ac:dyDescent="0.35">
      <c r="A11" s="4" t="str">
        <f>IF(Class_5[[#This Row],[Points]]="","",_xlfn.RANK.EQ(Class_5[[#This Row],[Points]],Class_5[Points],0))</f>
        <v/>
      </c>
      <c r="B11" s="13"/>
      <c r="C11" s="23" t="str">
        <f>IF(ISBLANK(Class_5[[#This Row],[Student]]), "", SUM(Class_5[[#This Row],[Enter If You Dare]:[Who Ate the Teacher''s Lunch?]]))</f>
        <v/>
      </c>
      <c r="D11" s="3" t="str">
        <f>IF(Class_5[[#This Row],[Points]]="","",IF(Class_5[[#This Row],[Points]]=MAX(Class_5[Points]),"🥇 LEADER",IF(Class_5[[#This Row],[Points]]=LARGE(Class_5[Points],2),"🥈 RUNNER-UP","")))</f>
        <v/>
      </c>
      <c r="E11" s="11" cm="1">
        <f t="array" ref="E11">SUMPRODUCT(--(Class_5[[#This Row],[Enter If You Dare]:[Who Ate the Teacher''s Lunch?]]&lt;&gt;""),--(Class_5[[#This Row],[Enter If You Dare]:[Who Ate the Teacher''s Lunch?]]&lt;&gt;0))</f>
        <v>0</v>
      </c>
      <c r="F11" s="19"/>
      <c r="G11" s="20"/>
      <c r="H11" s="20"/>
      <c r="I11" s="20"/>
      <c r="J11" s="20"/>
      <c r="K11" s="20"/>
      <c r="L11" s="20"/>
      <c r="M11" s="20"/>
      <c r="N11" s="20"/>
      <c r="O11" s="20"/>
      <c r="P11" s="20"/>
      <c r="Q11" s="20"/>
      <c r="R11" s="20"/>
    </row>
    <row r="12" spans="1:18" ht="24" customHeight="1" x14ac:dyDescent="0.35">
      <c r="A12" s="4" t="str">
        <f>IF(Class_5[[#This Row],[Points]]="","",_xlfn.RANK.EQ(Class_5[[#This Row],[Points]],Class_5[Points],0))</f>
        <v/>
      </c>
      <c r="B12" s="13"/>
      <c r="C12" s="23" t="str">
        <f>IF(ISBLANK(Class_5[[#This Row],[Student]]), "", SUM(Class_5[[#This Row],[Enter If You Dare]:[Who Ate the Teacher''s Lunch?]]))</f>
        <v/>
      </c>
      <c r="D12" s="3" t="str">
        <f>IF(Class_5[[#This Row],[Points]]="","",IF(Class_5[[#This Row],[Points]]=MAX(Class_5[Points]),"🥇 LEADER",IF(Class_5[[#This Row],[Points]]=LARGE(Class_5[Points],2),"🥈 RUNNER-UP","")))</f>
        <v/>
      </c>
      <c r="E12" s="11" cm="1">
        <f t="array" ref="E12">SUMPRODUCT(--(Class_5[[#This Row],[Enter If You Dare]:[Who Ate the Teacher''s Lunch?]]&lt;&gt;""),--(Class_5[[#This Row],[Enter If You Dare]:[Who Ate the Teacher''s Lunch?]]&lt;&gt;0))</f>
        <v>0</v>
      </c>
      <c r="F12" s="19"/>
      <c r="G12" s="20"/>
      <c r="H12" s="20"/>
      <c r="I12" s="20"/>
      <c r="J12" s="20"/>
      <c r="K12" s="20"/>
      <c r="L12" s="20"/>
      <c r="M12" s="20"/>
      <c r="N12" s="20"/>
      <c r="O12" s="20"/>
      <c r="P12" s="20"/>
      <c r="Q12" s="20"/>
      <c r="R12" s="20"/>
    </row>
    <row r="13" spans="1:18" ht="24" customHeight="1" x14ac:dyDescent="0.35">
      <c r="A13" s="4" t="str">
        <f>IF(Class_5[[#This Row],[Points]]="","",_xlfn.RANK.EQ(Class_5[[#This Row],[Points]],Class_5[Points],0))</f>
        <v/>
      </c>
      <c r="B13" s="13"/>
      <c r="C13" s="23" t="str">
        <f>IF(ISBLANK(Class_5[[#This Row],[Student]]), "", SUM(Class_5[[#This Row],[Enter If You Dare]:[Who Ate the Teacher''s Lunch?]]))</f>
        <v/>
      </c>
      <c r="D13" s="3" t="str">
        <f>IF(Class_5[[#This Row],[Points]]="","",IF(Class_5[[#This Row],[Points]]=MAX(Class_5[Points]),"🥇 LEADER",IF(Class_5[[#This Row],[Points]]=LARGE(Class_5[Points],2),"🥈 RUNNER-UP","")))</f>
        <v/>
      </c>
      <c r="E13" s="11" cm="1">
        <f t="array" ref="E13">SUMPRODUCT(--(Class_5[[#This Row],[Enter If You Dare]:[Who Ate the Teacher''s Lunch?]]&lt;&gt;""),--(Class_5[[#This Row],[Enter If You Dare]:[Who Ate the Teacher''s Lunch?]]&lt;&gt;0))</f>
        <v>0</v>
      </c>
      <c r="F13" s="19"/>
      <c r="G13" s="20"/>
      <c r="H13" s="20"/>
      <c r="I13" s="20"/>
      <c r="J13" s="20"/>
      <c r="K13" s="20"/>
      <c r="L13" s="20"/>
      <c r="M13" s="20"/>
      <c r="N13" s="20"/>
      <c r="O13" s="20"/>
      <c r="P13" s="20"/>
      <c r="Q13" s="20"/>
      <c r="R13" s="20"/>
    </row>
    <row r="14" spans="1:18" ht="24" customHeight="1" x14ac:dyDescent="0.35">
      <c r="A14" s="4" t="str">
        <f>IF(Class_5[[#This Row],[Points]]="","",_xlfn.RANK.EQ(Class_5[[#This Row],[Points]],Class_5[Points],0))</f>
        <v/>
      </c>
      <c r="B14" s="13"/>
      <c r="C14" s="23" t="str">
        <f>IF(ISBLANK(Class_5[[#This Row],[Student]]), "", SUM(Class_5[[#This Row],[Enter If You Dare]:[Who Ate the Teacher''s Lunch?]]))</f>
        <v/>
      </c>
      <c r="D14" s="3" t="str">
        <f>IF(Class_5[[#This Row],[Points]]="","",IF(Class_5[[#This Row],[Points]]=MAX(Class_5[Points]),"🥇 LEADER",IF(Class_5[[#This Row],[Points]]=LARGE(Class_5[Points],2),"🥈 RUNNER-UP","")))</f>
        <v/>
      </c>
      <c r="E14" s="11" cm="1">
        <f t="array" ref="E14">SUMPRODUCT(--(Class_5[[#This Row],[Enter If You Dare]:[Who Ate the Teacher''s Lunch?]]&lt;&gt;""),--(Class_5[[#This Row],[Enter If You Dare]:[Who Ate the Teacher''s Lunch?]]&lt;&gt;0))</f>
        <v>0</v>
      </c>
      <c r="F14" s="19"/>
      <c r="G14" s="20"/>
      <c r="H14" s="20"/>
      <c r="I14" s="20"/>
      <c r="J14" s="20"/>
      <c r="K14" s="20"/>
      <c r="L14" s="20"/>
      <c r="M14" s="20"/>
      <c r="N14" s="20"/>
      <c r="O14" s="20"/>
      <c r="P14" s="20"/>
      <c r="Q14" s="20"/>
      <c r="R14" s="20"/>
    </row>
    <row r="15" spans="1:18" ht="24" customHeight="1" x14ac:dyDescent="0.35">
      <c r="A15" s="4" t="str">
        <f>IF(Class_5[[#This Row],[Points]]="","",_xlfn.RANK.EQ(Class_5[[#This Row],[Points]],Class_5[Points],0))</f>
        <v/>
      </c>
      <c r="B15" s="13"/>
      <c r="C15" s="23" t="str">
        <f>IF(ISBLANK(Class_5[[#This Row],[Student]]), "", SUM(Class_5[[#This Row],[Enter If You Dare]:[Who Ate the Teacher''s Lunch?]]))</f>
        <v/>
      </c>
      <c r="D15" s="3" t="str">
        <f>IF(Class_5[[#This Row],[Points]]="","",IF(Class_5[[#This Row],[Points]]=MAX(Class_5[Points]),"🥇 LEADER",IF(Class_5[[#This Row],[Points]]=LARGE(Class_5[Points],2),"🥈 RUNNER-UP","")))</f>
        <v/>
      </c>
      <c r="E15" s="11" cm="1">
        <f t="array" ref="E15">SUMPRODUCT(--(Class_5[[#This Row],[Enter If You Dare]:[Who Ate the Teacher''s Lunch?]]&lt;&gt;""),--(Class_5[[#This Row],[Enter If You Dare]:[Who Ate the Teacher''s Lunch?]]&lt;&gt;0))</f>
        <v>0</v>
      </c>
      <c r="F15" s="19"/>
      <c r="G15" s="20"/>
      <c r="H15" s="20"/>
      <c r="I15" s="20"/>
      <c r="J15" s="20"/>
      <c r="K15" s="20"/>
      <c r="L15" s="20"/>
      <c r="M15" s="20"/>
      <c r="N15" s="20"/>
      <c r="O15" s="20"/>
      <c r="P15" s="20"/>
      <c r="Q15" s="20"/>
      <c r="R15" s="20"/>
    </row>
    <row r="16" spans="1:18" ht="24" customHeight="1" x14ac:dyDescent="0.35">
      <c r="A16" s="4" t="str">
        <f>IF(Class_5[[#This Row],[Points]]="","",_xlfn.RANK.EQ(Class_5[[#This Row],[Points]],Class_5[Points],0))</f>
        <v/>
      </c>
      <c r="B16" s="13"/>
      <c r="C16" s="23" t="str">
        <f>IF(ISBLANK(Class_5[[#This Row],[Student]]), "", SUM(Class_5[[#This Row],[Enter If You Dare]:[Who Ate the Teacher''s Lunch?]]))</f>
        <v/>
      </c>
      <c r="D16" s="3" t="str">
        <f>IF(Class_5[[#This Row],[Points]]="","",IF(Class_5[[#This Row],[Points]]=MAX(Class_5[Points]),"🥇 LEADER",IF(Class_5[[#This Row],[Points]]=LARGE(Class_5[Points],2),"🥈 RUNNER-UP","")))</f>
        <v/>
      </c>
      <c r="E16" s="11" cm="1">
        <f t="array" ref="E16">SUMPRODUCT(--(Class_5[[#This Row],[Enter If You Dare]:[Who Ate the Teacher''s Lunch?]]&lt;&gt;""),--(Class_5[[#This Row],[Enter If You Dare]:[Who Ate the Teacher''s Lunch?]]&lt;&gt;0))</f>
        <v>0</v>
      </c>
      <c r="F16" s="19"/>
      <c r="G16" s="20"/>
      <c r="H16" s="20"/>
      <c r="I16" s="20"/>
      <c r="J16" s="20"/>
      <c r="K16" s="20"/>
      <c r="L16" s="20"/>
      <c r="M16" s="20"/>
      <c r="N16" s="20"/>
      <c r="O16" s="20"/>
      <c r="P16" s="20"/>
      <c r="Q16" s="20"/>
      <c r="R16" s="20"/>
    </row>
    <row r="17" spans="1:18" ht="24" customHeight="1" x14ac:dyDescent="0.35">
      <c r="A17" s="4" t="str">
        <f>IF(Class_5[[#This Row],[Points]]="","",_xlfn.RANK.EQ(Class_5[[#This Row],[Points]],Class_5[Points],0))</f>
        <v/>
      </c>
      <c r="B17" s="13"/>
      <c r="C17" s="23" t="str">
        <f>IF(ISBLANK(Class_5[[#This Row],[Student]]), "", SUM(Class_5[[#This Row],[Enter If You Dare]:[Who Ate the Teacher''s Lunch?]]))</f>
        <v/>
      </c>
      <c r="D17" s="3" t="str">
        <f>IF(Class_5[[#This Row],[Points]]="","",IF(Class_5[[#This Row],[Points]]=MAX(Class_5[Points]),"🥇 LEADER",IF(Class_5[[#This Row],[Points]]=LARGE(Class_5[Points],2),"🥈 RUNNER-UP","")))</f>
        <v/>
      </c>
      <c r="E17" s="11" cm="1">
        <f t="array" ref="E17">SUMPRODUCT(--(Class_5[[#This Row],[Enter If You Dare]:[Who Ate the Teacher''s Lunch?]]&lt;&gt;""),--(Class_5[[#This Row],[Enter If You Dare]:[Who Ate the Teacher''s Lunch?]]&lt;&gt;0))</f>
        <v>0</v>
      </c>
      <c r="F17" s="19"/>
      <c r="G17" s="20"/>
      <c r="H17" s="20"/>
      <c r="I17" s="20"/>
      <c r="J17" s="20"/>
      <c r="K17" s="20"/>
      <c r="L17" s="20"/>
      <c r="M17" s="20"/>
      <c r="N17" s="20"/>
      <c r="O17" s="20"/>
      <c r="P17" s="20"/>
      <c r="Q17" s="20"/>
      <c r="R17" s="20"/>
    </row>
    <row r="18" spans="1:18" ht="24" customHeight="1" x14ac:dyDescent="0.35">
      <c r="A18" s="4" t="str">
        <f>IF(Class_5[[#This Row],[Points]]="","",_xlfn.RANK.EQ(Class_5[[#This Row],[Points]],Class_5[Points],0))</f>
        <v/>
      </c>
      <c r="B18" s="13"/>
      <c r="C18" s="23" t="str">
        <f>IF(ISBLANK(Class_5[[#This Row],[Student]]), "", SUM(Class_5[[#This Row],[Enter If You Dare]:[Who Ate the Teacher''s Lunch?]]))</f>
        <v/>
      </c>
      <c r="D18" s="3" t="str">
        <f>IF(Class_5[[#This Row],[Points]]="","",IF(Class_5[[#This Row],[Points]]=MAX(Class_5[Points]),"🥇 LEADER",IF(Class_5[[#This Row],[Points]]=LARGE(Class_5[Points],2),"🥈 RUNNER-UP","")))</f>
        <v/>
      </c>
      <c r="E18" s="11" cm="1">
        <f t="array" ref="E18">SUMPRODUCT(--(Class_5[[#This Row],[Enter If You Dare]:[Who Ate the Teacher''s Lunch?]]&lt;&gt;""),--(Class_5[[#This Row],[Enter If You Dare]:[Who Ate the Teacher''s Lunch?]]&lt;&gt;0))</f>
        <v>0</v>
      </c>
      <c r="F18" s="19"/>
      <c r="G18" s="20"/>
      <c r="H18" s="20"/>
      <c r="I18" s="20"/>
      <c r="J18" s="20"/>
      <c r="K18" s="20"/>
      <c r="L18" s="20"/>
      <c r="M18" s="20"/>
      <c r="N18" s="20"/>
      <c r="O18" s="20"/>
      <c r="P18" s="20"/>
      <c r="Q18" s="20"/>
      <c r="R18" s="20"/>
    </row>
    <row r="19" spans="1:18" ht="24" customHeight="1" x14ac:dyDescent="0.35">
      <c r="A19" s="4" t="str">
        <f>IF(Class_5[[#This Row],[Points]]="","",_xlfn.RANK.EQ(Class_5[[#This Row],[Points]],Class_5[Points],0))</f>
        <v/>
      </c>
      <c r="B19" s="13"/>
      <c r="C19" s="23" t="str">
        <f>IF(ISBLANK(Class_5[[#This Row],[Student]]), "", SUM(Class_5[[#This Row],[Enter If You Dare]:[Who Ate the Teacher''s Lunch?]]))</f>
        <v/>
      </c>
      <c r="D19" s="3" t="str">
        <f>IF(Class_5[[#This Row],[Points]]="","",IF(Class_5[[#This Row],[Points]]=MAX(Class_5[Points]),"🥇 LEADER",IF(Class_5[[#This Row],[Points]]=LARGE(Class_5[Points],2),"🥈 RUNNER-UP","")))</f>
        <v/>
      </c>
      <c r="E19" s="11" cm="1">
        <f t="array" ref="E19">SUMPRODUCT(--(Class_5[[#This Row],[Enter If You Dare]:[Who Ate the Teacher''s Lunch?]]&lt;&gt;""),--(Class_5[[#This Row],[Enter If You Dare]:[Who Ate the Teacher''s Lunch?]]&lt;&gt;0))</f>
        <v>0</v>
      </c>
      <c r="F19" s="19"/>
      <c r="G19" s="20"/>
      <c r="H19" s="20"/>
      <c r="I19" s="20"/>
      <c r="J19" s="20"/>
      <c r="K19" s="20"/>
      <c r="L19" s="20"/>
      <c r="M19" s="20"/>
      <c r="N19" s="20"/>
      <c r="O19" s="20"/>
      <c r="P19" s="20"/>
      <c r="Q19" s="20"/>
      <c r="R19" s="20"/>
    </row>
    <row r="20" spans="1:18" ht="24" customHeight="1" x14ac:dyDescent="0.35">
      <c r="A20" s="4" t="str">
        <f>IF(Class_5[[#This Row],[Points]]="","",_xlfn.RANK.EQ(Class_5[[#This Row],[Points]],Class_5[Points],0))</f>
        <v/>
      </c>
      <c r="B20" s="13"/>
      <c r="C20" s="23" t="str">
        <f>IF(ISBLANK(Class_5[[#This Row],[Student]]), "", SUM(Class_5[[#This Row],[Enter If You Dare]:[Who Ate the Teacher''s Lunch?]]))</f>
        <v/>
      </c>
      <c r="D20" s="3" t="str">
        <f>IF(Class_5[[#This Row],[Points]]="","",IF(Class_5[[#This Row],[Points]]=MAX(Class_5[Points]),"🥇 LEADER",IF(Class_5[[#This Row],[Points]]=LARGE(Class_5[Points],2),"🥈 RUNNER-UP","")))</f>
        <v/>
      </c>
      <c r="E20" s="11" cm="1">
        <f t="array" ref="E20">SUMPRODUCT(--(Class_5[[#This Row],[Enter If You Dare]:[Who Ate the Teacher''s Lunch?]]&lt;&gt;""),--(Class_5[[#This Row],[Enter If You Dare]:[Who Ate the Teacher''s Lunch?]]&lt;&gt;0))</f>
        <v>0</v>
      </c>
      <c r="F20" s="19"/>
      <c r="G20" s="20"/>
      <c r="H20" s="20"/>
      <c r="I20" s="20"/>
      <c r="J20" s="20"/>
      <c r="K20" s="20"/>
      <c r="L20" s="20"/>
      <c r="M20" s="20"/>
      <c r="N20" s="20"/>
      <c r="O20" s="20"/>
      <c r="P20" s="20"/>
      <c r="Q20" s="20"/>
      <c r="R20" s="20"/>
    </row>
    <row r="21" spans="1:18" ht="24" customHeight="1" x14ac:dyDescent="0.35">
      <c r="A21" s="4" t="str">
        <f>IF(Class_5[[#This Row],[Points]]="","",_xlfn.RANK.EQ(Class_5[[#This Row],[Points]],Class_5[Points],0))</f>
        <v/>
      </c>
      <c r="B21" s="13"/>
      <c r="C21" s="23" t="str">
        <f>IF(ISBLANK(Class_5[[#This Row],[Student]]), "", SUM(Class_5[[#This Row],[Enter If You Dare]:[Who Ate the Teacher''s Lunch?]]))</f>
        <v/>
      </c>
      <c r="D21" s="3" t="str">
        <f>IF(Class_5[[#This Row],[Points]]="","",IF(Class_5[[#This Row],[Points]]=MAX(Class_5[Points]),"🥇 LEADER",IF(Class_5[[#This Row],[Points]]=LARGE(Class_5[Points],2),"🥈 RUNNER-UP","")))</f>
        <v/>
      </c>
      <c r="E21" s="11" cm="1">
        <f t="array" ref="E21">SUMPRODUCT(--(Class_5[[#This Row],[Enter If You Dare]:[Who Ate the Teacher''s Lunch?]]&lt;&gt;""),--(Class_5[[#This Row],[Enter If You Dare]:[Who Ate the Teacher''s Lunch?]]&lt;&gt;0))</f>
        <v>0</v>
      </c>
      <c r="F21" s="19"/>
      <c r="G21" s="20"/>
      <c r="H21" s="20"/>
      <c r="I21" s="20"/>
      <c r="J21" s="20"/>
      <c r="K21" s="20"/>
      <c r="L21" s="20"/>
      <c r="M21" s="20"/>
      <c r="N21" s="20"/>
      <c r="O21" s="20"/>
      <c r="P21" s="20"/>
      <c r="Q21" s="20"/>
      <c r="R21" s="20"/>
    </row>
    <row r="22" spans="1:18" ht="24" customHeight="1" x14ac:dyDescent="0.35">
      <c r="A22" s="4" t="str">
        <f>IF(Class_5[[#This Row],[Points]]="","",_xlfn.RANK.EQ(Class_5[[#This Row],[Points]],Class_5[Points],0))</f>
        <v/>
      </c>
      <c r="B22" s="13"/>
      <c r="C22" s="23" t="str">
        <f>IF(ISBLANK(Class_5[[#This Row],[Student]]), "", SUM(Class_5[[#This Row],[Enter If You Dare]:[Who Ate the Teacher''s Lunch?]]))</f>
        <v/>
      </c>
      <c r="D22" s="3" t="str">
        <f>IF(Class_5[[#This Row],[Points]]="","",IF(Class_5[[#This Row],[Points]]=MAX(Class_5[Points]),"🥇 LEADER",IF(Class_5[[#This Row],[Points]]=LARGE(Class_5[Points],2),"🥈 RUNNER-UP","")))</f>
        <v/>
      </c>
      <c r="E22" s="11" cm="1">
        <f t="array" ref="E22">SUMPRODUCT(--(Class_5[[#This Row],[Enter If You Dare]:[Who Ate the Teacher''s Lunch?]]&lt;&gt;""),--(Class_5[[#This Row],[Enter If You Dare]:[Who Ate the Teacher''s Lunch?]]&lt;&gt;0))</f>
        <v>0</v>
      </c>
      <c r="F22" s="19"/>
      <c r="G22" s="20"/>
      <c r="H22" s="20"/>
      <c r="I22" s="20"/>
      <c r="J22" s="20"/>
      <c r="K22" s="20"/>
      <c r="L22" s="20"/>
      <c r="M22" s="20"/>
      <c r="N22" s="20"/>
      <c r="O22" s="20"/>
      <c r="P22" s="20"/>
      <c r="Q22" s="20"/>
      <c r="R22" s="20"/>
    </row>
    <row r="23" spans="1:18" ht="24" customHeight="1" x14ac:dyDescent="0.35">
      <c r="A23" s="4" t="str">
        <f>IF(Class_5[[#This Row],[Points]]="","",_xlfn.RANK.EQ(Class_5[[#This Row],[Points]],Class_5[Points],0))</f>
        <v/>
      </c>
      <c r="B23" s="13"/>
      <c r="C23" s="23" t="str">
        <f>IF(ISBLANK(Class_5[[#This Row],[Student]]), "", SUM(Class_5[[#This Row],[Enter If You Dare]:[Who Ate the Teacher''s Lunch?]]))</f>
        <v/>
      </c>
      <c r="D23" s="3" t="str">
        <f>IF(Class_5[[#This Row],[Points]]="","",IF(Class_5[[#This Row],[Points]]=MAX(Class_5[Points]),"🥇 LEADER",IF(Class_5[[#This Row],[Points]]=LARGE(Class_5[Points],2),"🥈 RUNNER-UP","")))</f>
        <v/>
      </c>
      <c r="E23" s="11" cm="1">
        <f t="array" ref="E23">SUMPRODUCT(--(Class_5[[#This Row],[Enter If You Dare]:[Who Ate the Teacher''s Lunch?]]&lt;&gt;""),--(Class_5[[#This Row],[Enter If You Dare]:[Who Ate the Teacher''s Lunch?]]&lt;&gt;0))</f>
        <v>0</v>
      </c>
      <c r="F23" s="19"/>
      <c r="G23" s="20"/>
      <c r="H23" s="20"/>
      <c r="I23" s="20"/>
      <c r="J23" s="20"/>
      <c r="K23" s="20"/>
      <c r="L23" s="20"/>
      <c r="M23" s="20"/>
      <c r="N23" s="20"/>
      <c r="O23" s="20"/>
      <c r="P23" s="20"/>
      <c r="Q23" s="20"/>
      <c r="R23" s="20"/>
    </row>
    <row r="24" spans="1:18" ht="24" customHeight="1" x14ac:dyDescent="0.35">
      <c r="A24" s="4" t="str">
        <f>IF(Class_5[[#This Row],[Points]]="","",_xlfn.RANK.EQ(Class_5[[#This Row],[Points]],Class_5[Points],0))</f>
        <v/>
      </c>
      <c r="B24" s="13"/>
      <c r="C24" s="23" t="str">
        <f>IF(ISBLANK(Class_5[[#This Row],[Student]]), "", SUM(Class_5[[#This Row],[Enter If You Dare]:[Who Ate the Teacher''s Lunch?]]))</f>
        <v/>
      </c>
      <c r="D24" s="3" t="str">
        <f>IF(Class_5[[#This Row],[Points]]="","",IF(Class_5[[#This Row],[Points]]=MAX(Class_5[Points]),"🥇 LEADER",IF(Class_5[[#This Row],[Points]]=LARGE(Class_5[Points],2),"🥈 RUNNER-UP","")))</f>
        <v/>
      </c>
      <c r="E24" s="11" cm="1">
        <f t="array" ref="E24">SUMPRODUCT(--(Class_5[[#This Row],[Enter If You Dare]:[Who Ate the Teacher''s Lunch?]]&lt;&gt;""),--(Class_5[[#This Row],[Enter If You Dare]:[Who Ate the Teacher''s Lunch?]]&lt;&gt;0))</f>
        <v>0</v>
      </c>
      <c r="F24" s="19"/>
      <c r="G24" s="20"/>
      <c r="H24" s="20"/>
      <c r="I24" s="20"/>
      <c r="J24" s="20"/>
      <c r="K24" s="20"/>
      <c r="L24" s="20"/>
      <c r="M24" s="20"/>
      <c r="N24" s="20"/>
      <c r="O24" s="20"/>
      <c r="P24" s="20"/>
      <c r="Q24" s="20"/>
      <c r="R24" s="20"/>
    </row>
    <row r="25" spans="1:18" ht="24" customHeight="1" x14ac:dyDescent="0.35">
      <c r="A25" s="4" t="str">
        <f>IF(Class_5[[#This Row],[Points]]="","",_xlfn.RANK.EQ(Class_5[[#This Row],[Points]],Class_5[Points],0))</f>
        <v/>
      </c>
      <c r="B25" s="13"/>
      <c r="C25" s="23" t="str">
        <f>IF(ISBLANK(Class_5[[#This Row],[Student]]), "", SUM(Class_5[[#This Row],[Enter If You Dare]:[Who Ate the Teacher''s Lunch?]]))</f>
        <v/>
      </c>
      <c r="D25" s="3" t="str">
        <f>IF(Class_5[[#This Row],[Points]]="","",IF(Class_5[[#This Row],[Points]]=MAX(Class_5[Points]),"🥇 LEADER",IF(Class_5[[#This Row],[Points]]=LARGE(Class_5[Points],2),"🥈 RUNNER-UP","")))</f>
        <v/>
      </c>
      <c r="E25" s="11" cm="1">
        <f t="array" ref="E25">SUMPRODUCT(--(Class_5[[#This Row],[Enter If You Dare]:[Who Ate the Teacher''s Lunch?]]&lt;&gt;""),--(Class_5[[#This Row],[Enter If You Dare]:[Who Ate the Teacher''s Lunch?]]&lt;&gt;0))</f>
        <v>0</v>
      </c>
      <c r="F25" s="19"/>
      <c r="G25" s="20"/>
      <c r="H25" s="20"/>
      <c r="I25" s="20"/>
      <c r="J25" s="20"/>
      <c r="K25" s="20"/>
      <c r="L25" s="20"/>
      <c r="M25" s="20"/>
      <c r="N25" s="20"/>
      <c r="O25" s="20"/>
      <c r="P25" s="20"/>
      <c r="Q25" s="20"/>
      <c r="R25" s="20"/>
    </row>
    <row r="26" spans="1:18" ht="24" customHeight="1" x14ac:dyDescent="0.35">
      <c r="A26" s="4" t="str">
        <f>IF(Class_5[[#This Row],[Points]]="","",_xlfn.RANK.EQ(Class_5[[#This Row],[Points]],Class_5[Points],0))</f>
        <v/>
      </c>
      <c r="B26" s="13"/>
      <c r="C26" s="23" t="str">
        <f>IF(ISBLANK(Class_5[[#This Row],[Student]]), "", SUM(Class_5[[#This Row],[Enter If You Dare]:[Who Ate the Teacher''s Lunch?]]))</f>
        <v/>
      </c>
      <c r="D26" s="3" t="str">
        <f>IF(Class_5[[#This Row],[Points]]="","",IF(Class_5[[#This Row],[Points]]=MAX(Class_5[Points]),"🥇 LEADER",IF(Class_5[[#This Row],[Points]]=LARGE(Class_5[Points],2),"🥈 RUNNER-UP","")))</f>
        <v/>
      </c>
      <c r="E26" s="11" cm="1">
        <f t="array" ref="E26">SUMPRODUCT(--(Class_5[[#This Row],[Enter If You Dare]:[Who Ate the Teacher''s Lunch?]]&lt;&gt;""),--(Class_5[[#This Row],[Enter If You Dare]:[Who Ate the Teacher''s Lunch?]]&lt;&gt;0))</f>
        <v>0</v>
      </c>
      <c r="F26" s="19"/>
      <c r="G26" s="20"/>
      <c r="H26" s="20"/>
      <c r="I26" s="20"/>
      <c r="J26" s="20"/>
      <c r="K26" s="20"/>
      <c r="L26" s="20"/>
      <c r="M26" s="20"/>
      <c r="N26" s="20"/>
      <c r="O26" s="20"/>
      <c r="P26" s="20"/>
      <c r="Q26" s="20"/>
      <c r="R26" s="20"/>
    </row>
    <row r="27" spans="1:18" ht="24" customHeight="1" x14ac:dyDescent="0.35">
      <c r="A27" s="4" t="str">
        <f>IF(Class_5[[#This Row],[Points]]="","",_xlfn.RANK.EQ(Class_5[[#This Row],[Points]],Class_5[Points],0))</f>
        <v/>
      </c>
      <c r="B27" s="13"/>
      <c r="C27" s="23" t="str">
        <f>IF(ISBLANK(Class_5[[#This Row],[Student]]), "", SUM(Class_5[[#This Row],[Enter If You Dare]:[Who Ate the Teacher''s Lunch?]]))</f>
        <v/>
      </c>
      <c r="D27" s="3" t="str">
        <f>IF(Class_5[[#This Row],[Points]]="","",IF(Class_5[[#This Row],[Points]]=MAX(Class_5[Points]),"🥇 LEADER",IF(Class_5[[#This Row],[Points]]=LARGE(Class_5[Points],2),"🥈 RUNNER-UP","")))</f>
        <v/>
      </c>
      <c r="E27" s="11" cm="1">
        <f t="array" ref="E27">SUMPRODUCT(--(Class_5[[#This Row],[Enter If You Dare]:[Who Ate the Teacher''s Lunch?]]&lt;&gt;""),--(Class_5[[#This Row],[Enter If You Dare]:[Who Ate the Teacher''s Lunch?]]&lt;&gt;0))</f>
        <v>0</v>
      </c>
      <c r="F27" s="19"/>
      <c r="G27" s="20"/>
      <c r="H27" s="20"/>
      <c r="I27" s="20"/>
      <c r="J27" s="20"/>
      <c r="K27" s="20"/>
      <c r="L27" s="20"/>
      <c r="M27" s="20"/>
      <c r="N27" s="20"/>
      <c r="O27" s="20"/>
      <c r="P27" s="20"/>
      <c r="Q27" s="20"/>
      <c r="R27" s="20"/>
    </row>
    <row r="28" spans="1:18" ht="24" customHeight="1" x14ac:dyDescent="0.35">
      <c r="A28" s="4" t="str">
        <f>IF(Class_5[[#This Row],[Points]]="","",_xlfn.RANK.EQ(Class_5[[#This Row],[Points]],Class_5[Points],0))</f>
        <v/>
      </c>
      <c r="B28" s="13"/>
      <c r="C28" s="23" t="str">
        <f>IF(ISBLANK(Class_5[[#This Row],[Student]]), "", SUM(Class_5[[#This Row],[Enter If You Dare]:[Who Ate the Teacher''s Lunch?]]))</f>
        <v/>
      </c>
      <c r="D28" s="3" t="str">
        <f>IF(Class_5[[#This Row],[Points]]="","",IF(Class_5[[#This Row],[Points]]=MAX(Class_5[Points]),"🥇 LEADER",IF(Class_5[[#This Row],[Points]]=LARGE(Class_5[Points],2),"🥈 RUNNER-UP","")))</f>
        <v/>
      </c>
      <c r="E28" s="11" cm="1">
        <f t="array" ref="E28">SUMPRODUCT(--(Class_5[[#This Row],[Enter If You Dare]:[Who Ate the Teacher''s Lunch?]]&lt;&gt;""),--(Class_5[[#This Row],[Enter If You Dare]:[Who Ate the Teacher''s Lunch?]]&lt;&gt;0))</f>
        <v>0</v>
      </c>
      <c r="F28" s="19"/>
      <c r="G28" s="20"/>
      <c r="H28" s="20"/>
      <c r="I28" s="20"/>
      <c r="J28" s="20"/>
      <c r="K28" s="20"/>
      <c r="L28" s="20"/>
      <c r="M28" s="20"/>
      <c r="N28" s="20"/>
      <c r="O28" s="20"/>
      <c r="P28" s="20"/>
      <c r="Q28" s="20"/>
      <c r="R28" s="20"/>
    </row>
    <row r="29" spans="1:18" ht="24" customHeight="1" x14ac:dyDescent="0.35">
      <c r="A29" s="4" t="str">
        <f>IF(Class_5[[#This Row],[Points]]="","",_xlfn.RANK.EQ(Class_5[[#This Row],[Points]],Class_5[Points],0))</f>
        <v/>
      </c>
      <c r="B29" s="13"/>
      <c r="C29" s="23" t="str">
        <f>IF(ISBLANK(Class_5[[#This Row],[Student]]), "", SUM(Class_5[[#This Row],[Enter If You Dare]:[Who Ate the Teacher''s Lunch?]]))</f>
        <v/>
      </c>
      <c r="D29" s="3" t="str">
        <f>IF(Class_5[[#This Row],[Points]]="","",IF(Class_5[[#This Row],[Points]]=MAX(Class_5[Points]),"🥇 LEADER",IF(Class_5[[#This Row],[Points]]=LARGE(Class_5[Points],2),"🥈 RUNNER-UP","")))</f>
        <v/>
      </c>
      <c r="E29" s="11" cm="1">
        <f t="array" ref="E29">SUMPRODUCT(--(Class_5[[#This Row],[Enter If You Dare]:[Who Ate the Teacher''s Lunch?]]&lt;&gt;""),--(Class_5[[#This Row],[Enter If You Dare]:[Who Ate the Teacher''s Lunch?]]&lt;&gt;0))</f>
        <v>0</v>
      </c>
      <c r="F29" s="19"/>
      <c r="G29" s="20"/>
      <c r="H29" s="20"/>
      <c r="I29" s="20"/>
      <c r="J29" s="20"/>
      <c r="K29" s="20"/>
      <c r="L29" s="20"/>
      <c r="M29" s="20"/>
      <c r="N29" s="20"/>
      <c r="O29" s="20"/>
      <c r="P29" s="20"/>
      <c r="Q29" s="20"/>
      <c r="R29" s="20"/>
    </row>
    <row r="30" spans="1:18" ht="24" customHeight="1" x14ac:dyDescent="0.35">
      <c r="A30" s="4" t="str">
        <f>IF(Class_5[[#This Row],[Points]]="","",_xlfn.RANK.EQ(Class_5[[#This Row],[Points]],Class_5[Points],0))</f>
        <v/>
      </c>
      <c r="B30" s="13"/>
      <c r="C30" s="23" t="str">
        <f>IF(ISBLANK(Class_5[[#This Row],[Student]]), "", SUM(Class_5[[#This Row],[Enter If You Dare]:[Who Ate the Teacher''s Lunch?]]))</f>
        <v/>
      </c>
      <c r="D30" s="3" t="str">
        <f>IF(Class_5[[#This Row],[Points]]="","",IF(Class_5[[#This Row],[Points]]=MAX(Class_5[Points]),"🥇 LEADER",IF(Class_5[[#This Row],[Points]]=LARGE(Class_5[Points],2),"🥈 RUNNER-UP","")))</f>
        <v/>
      </c>
      <c r="E30" s="11" cm="1">
        <f t="array" ref="E30">SUMPRODUCT(--(Class_5[[#This Row],[Enter If You Dare]:[Who Ate the Teacher''s Lunch?]]&lt;&gt;""),--(Class_5[[#This Row],[Enter If You Dare]:[Who Ate the Teacher''s Lunch?]]&lt;&gt;0))</f>
        <v>0</v>
      </c>
      <c r="F30" s="19"/>
      <c r="G30" s="20"/>
      <c r="H30" s="20"/>
      <c r="I30" s="20"/>
      <c r="J30" s="20"/>
      <c r="K30" s="20"/>
      <c r="L30" s="20"/>
      <c r="M30" s="20"/>
      <c r="N30" s="20"/>
      <c r="O30" s="20"/>
      <c r="P30" s="20"/>
      <c r="Q30" s="20"/>
      <c r="R30" s="20"/>
    </row>
    <row r="31" spans="1:18" ht="24" customHeight="1" x14ac:dyDescent="0.35">
      <c r="A31" s="4" t="str">
        <f>IF(Class_5[[#This Row],[Points]]="","",_xlfn.RANK.EQ(Class_5[[#This Row],[Points]],Class_5[Points],0))</f>
        <v/>
      </c>
      <c r="B31" s="16"/>
      <c r="C31" s="23" t="str">
        <f>IF(ISBLANK(Class_5[[#This Row],[Student]]), "", SUM(Class_5[[#This Row],[Enter If You Dare]:[Who Ate the Teacher''s Lunch?]]))</f>
        <v/>
      </c>
      <c r="D31" s="3" t="str">
        <f>IF(Class_5[[#This Row],[Points]]="","",IF(Class_5[[#This Row],[Points]]=MAX(Class_5[Points]),"🥇 LEADER",IF(Class_5[[#This Row],[Points]]=LARGE(Class_5[Points],2),"🥈 RUNNER-UP","")))</f>
        <v/>
      </c>
      <c r="E31" s="11" cm="1">
        <f t="array" ref="E31">SUMPRODUCT(--(Class_5[[#This Row],[Enter If You Dare]:[Who Ate the Teacher''s Lunch?]]&lt;&gt;""),--(Class_5[[#This Row],[Enter If You Dare]:[Who Ate the Teacher''s Lunch?]]&lt;&gt;0))</f>
        <v>0</v>
      </c>
      <c r="F31" s="19"/>
      <c r="G31" s="20"/>
      <c r="H31" s="20"/>
      <c r="I31" s="20"/>
      <c r="J31" s="20"/>
      <c r="K31" s="20"/>
      <c r="L31" s="20"/>
      <c r="M31" s="20"/>
      <c r="N31" s="20"/>
      <c r="O31" s="20"/>
      <c r="P31" s="20"/>
      <c r="Q31" s="20"/>
      <c r="R31" s="20"/>
    </row>
    <row r="32" spans="1:18" ht="24" customHeight="1" x14ac:dyDescent="0.35">
      <c r="A32" s="4" t="str">
        <f>IF(Class_5[[#This Row],[Points]]="","",_xlfn.RANK.EQ(Class_5[[#This Row],[Points]],Class_5[Points],0))</f>
        <v/>
      </c>
      <c r="B32" s="16"/>
      <c r="C32" s="23" t="str">
        <f>IF(ISBLANK(Class_5[[#This Row],[Student]]), "", SUM(Class_5[[#This Row],[Enter If You Dare]:[Who Ate the Teacher''s Lunch?]]))</f>
        <v/>
      </c>
      <c r="D32" s="3" t="str">
        <f>IF(Class_5[[#This Row],[Points]]="","",IF(Class_5[[#This Row],[Points]]=MAX(Class_5[Points]),"🥇 LEADER",IF(Class_5[[#This Row],[Points]]=LARGE(Class_5[Points],2),"🥈 RUNNER-UP","")))</f>
        <v/>
      </c>
      <c r="E32" s="11" cm="1">
        <f t="array" ref="E32">SUMPRODUCT(--(Class_5[[#This Row],[Enter If You Dare]:[Who Ate the Teacher''s Lunch?]]&lt;&gt;""),--(Class_5[[#This Row],[Enter If You Dare]:[Who Ate the Teacher''s Lunch?]]&lt;&gt;0))</f>
        <v>0</v>
      </c>
      <c r="F32" s="19"/>
      <c r="G32" s="20"/>
      <c r="H32" s="20"/>
      <c r="I32" s="20"/>
      <c r="J32" s="20"/>
      <c r="K32" s="20"/>
      <c r="L32" s="20"/>
      <c r="M32" s="20"/>
      <c r="N32" s="20"/>
      <c r="O32" s="20"/>
      <c r="P32" s="20"/>
      <c r="Q32" s="20"/>
      <c r="R32" s="20"/>
    </row>
    <row r="33" spans="1:18" ht="24" customHeight="1" x14ac:dyDescent="0.35">
      <c r="A33" s="4" t="str">
        <f>IF(Class_5[[#This Row],[Points]]="","",_xlfn.RANK.EQ(Class_5[[#This Row],[Points]],Class_5[Points],0))</f>
        <v/>
      </c>
      <c r="B33" s="16"/>
      <c r="C33" s="23" t="str">
        <f>IF(ISBLANK(Class_5[[#This Row],[Student]]), "", SUM(Class_5[[#This Row],[Enter If You Dare]:[Who Ate the Teacher''s Lunch?]]))</f>
        <v/>
      </c>
      <c r="D33" s="3" t="str">
        <f>IF(Class_5[[#This Row],[Points]]="","",IF(Class_5[[#This Row],[Points]]=MAX(Class_5[Points]),"🥇 LEADER",IF(Class_5[[#This Row],[Points]]=LARGE(Class_5[Points],2),"🥈 RUNNER-UP","")))</f>
        <v/>
      </c>
      <c r="E33" s="11" cm="1">
        <f t="array" ref="E33">SUMPRODUCT(--(Class_5[[#This Row],[Enter If You Dare]:[Who Ate the Teacher''s Lunch?]]&lt;&gt;""),--(Class_5[[#This Row],[Enter If You Dare]:[Who Ate the Teacher''s Lunch?]]&lt;&gt;0))</f>
        <v>0</v>
      </c>
      <c r="F33" s="19"/>
      <c r="G33" s="20"/>
      <c r="H33" s="20"/>
      <c r="I33" s="20"/>
      <c r="J33" s="20"/>
      <c r="K33" s="20"/>
      <c r="L33" s="20"/>
      <c r="M33" s="20"/>
      <c r="N33" s="20"/>
      <c r="O33" s="20"/>
      <c r="P33" s="20"/>
      <c r="Q33" s="20"/>
      <c r="R33" s="20"/>
    </row>
    <row r="34" spans="1:18" ht="24" customHeight="1" x14ac:dyDescent="0.35">
      <c r="A34" s="4" t="str">
        <f>IF(Class_5[[#This Row],[Points]]="","",_xlfn.RANK.EQ(Class_5[[#This Row],[Points]],Class_5[Points],0))</f>
        <v/>
      </c>
      <c r="B34" s="16"/>
      <c r="C34" s="23" t="str">
        <f>IF(ISBLANK(Class_5[[#This Row],[Student]]), "", SUM(Class_5[[#This Row],[Enter If You Dare]:[Who Ate the Teacher''s Lunch?]]))</f>
        <v/>
      </c>
      <c r="D34" s="3" t="str">
        <f>IF(Class_5[[#This Row],[Points]]="","",IF(Class_5[[#This Row],[Points]]=MAX(Class_5[Points]),"🥇 LEADER",IF(Class_5[[#This Row],[Points]]=LARGE(Class_5[Points],2),"🥈 RUNNER-UP","")))</f>
        <v/>
      </c>
      <c r="E34" s="11" cm="1">
        <f t="array" ref="E34">SUMPRODUCT(--(Class_5[[#This Row],[Enter If You Dare]:[Who Ate the Teacher''s Lunch?]]&lt;&gt;""),--(Class_5[[#This Row],[Enter If You Dare]:[Who Ate the Teacher''s Lunch?]]&lt;&gt;0))</f>
        <v>0</v>
      </c>
      <c r="F34" s="19"/>
      <c r="G34" s="20"/>
      <c r="H34" s="20"/>
      <c r="I34" s="20"/>
      <c r="J34" s="20"/>
      <c r="K34" s="20"/>
      <c r="L34" s="20"/>
      <c r="M34" s="20"/>
      <c r="N34" s="20"/>
      <c r="O34" s="20"/>
      <c r="P34" s="20"/>
      <c r="Q34" s="20"/>
      <c r="R34" s="20"/>
    </row>
    <row r="35" spans="1:18" ht="24" customHeight="1" x14ac:dyDescent="0.35">
      <c r="A35" s="4" t="str">
        <f>IF(Class_5[[#This Row],[Points]]="","",_xlfn.RANK.EQ(Class_5[[#This Row],[Points]],Class_5[Points],0))</f>
        <v/>
      </c>
      <c r="B35" s="16"/>
      <c r="C35" s="23" t="str">
        <f>IF(ISBLANK(Class_5[[#This Row],[Student]]), "", SUM(Class_5[[#This Row],[Enter If You Dare]:[Who Ate the Teacher''s Lunch?]]))</f>
        <v/>
      </c>
      <c r="D35" s="3" t="str">
        <f>IF(Class_5[[#This Row],[Points]]="","",IF(Class_5[[#This Row],[Points]]=MAX(Class_5[Points]),"🥇 LEADER",IF(Class_5[[#This Row],[Points]]=LARGE(Class_5[Points],2),"🥈 RUNNER-UP","")))</f>
        <v/>
      </c>
      <c r="E35" s="11" cm="1">
        <f t="array" ref="E35">SUMPRODUCT(--(Class_5[[#This Row],[Enter If You Dare]:[Who Ate the Teacher''s Lunch?]]&lt;&gt;""),--(Class_5[[#This Row],[Enter If You Dare]:[Who Ate the Teacher''s Lunch?]]&lt;&gt;0))</f>
        <v>0</v>
      </c>
      <c r="F35" s="19"/>
      <c r="G35" s="20"/>
      <c r="H35" s="20"/>
      <c r="I35" s="20"/>
      <c r="J35" s="20"/>
      <c r="K35" s="20"/>
      <c r="L35" s="20"/>
      <c r="M35" s="20"/>
      <c r="N35" s="20"/>
      <c r="O35" s="20"/>
      <c r="P35" s="20"/>
      <c r="Q35" s="20"/>
      <c r="R35" s="20"/>
    </row>
    <row r="36" spans="1:18" ht="24" customHeight="1" x14ac:dyDescent="0.35">
      <c r="A36" s="4" t="str">
        <f>IF(Class_5[[#This Row],[Points]]="","",_xlfn.RANK.EQ(Class_5[[#This Row],[Points]],Class_5[Points],0))</f>
        <v/>
      </c>
      <c r="B36" s="16"/>
      <c r="C36" s="23" t="str">
        <f>IF(ISBLANK(Class_5[[#This Row],[Student]]), "", SUM(Class_5[[#This Row],[Enter If You Dare]:[Who Ate the Teacher''s Lunch?]]))</f>
        <v/>
      </c>
      <c r="D36" s="3" t="str">
        <f>IF(Class_5[[#This Row],[Points]]="","",IF(Class_5[[#This Row],[Points]]=MAX(Class_5[Points]),"🥇 LEADER",IF(Class_5[[#This Row],[Points]]=LARGE(Class_5[Points],2),"🥈 RUNNER-UP","")))</f>
        <v/>
      </c>
      <c r="E36" s="11" cm="1">
        <f t="array" ref="E36">SUMPRODUCT(--(Class_5[[#This Row],[Enter If You Dare]:[Who Ate the Teacher''s Lunch?]]&lt;&gt;""),--(Class_5[[#This Row],[Enter If You Dare]:[Who Ate the Teacher''s Lunch?]]&lt;&gt;0))</f>
        <v>0</v>
      </c>
      <c r="F36" s="19"/>
      <c r="G36" s="20"/>
      <c r="H36" s="20"/>
      <c r="I36" s="20"/>
      <c r="J36" s="20"/>
      <c r="K36" s="20"/>
      <c r="L36" s="20"/>
      <c r="M36" s="20"/>
      <c r="N36" s="20"/>
      <c r="O36" s="20"/>
      <c r="P36" s="20"/>
      <c r="Q36" s="20"/>
      <c r="R36" s="20"/>
    </row>
    <row r="37" spans="1:18" ht="24" customHeight="1" x14ac:dyDescent="0.35">
      <c r="A37" s="4" t="str">
        <f>IF(Class_5[[#This Row],[Points]]="","",_xlfn.RANK.EQ(Class_5[[#This Row],[Points]],Class_5[Points],0))</f>
        <v/>
      </c>
      <c r="B37" s="16"/>
      <c r="C37" s="23" t="str">
        <f>IF(ISBLANK(Class_5[[#This Row],[Student]]), "", SUM(Class_5[[#This Row],[Enter If You Dare]:[Who Ate the Teacher''s Lunch?]]))</f>
        <v/>
      </c>
      <c r="D37" s="3" t="str">
        <f>IF(Class_5[[#This Row],[Points]]="","",IF(Class_5[[#This Row],[Points]]=MAX(Class_5[Points]),"🥇 LEADER",IF(Class_5[[#This Row],[Points]]=LARGE(Class_5[Points],2),"🥈 RUNNER-UP","")))</f>
        <v/>
      </c>
      <c r="E37" s="11" cm="1">
        <f t="array" ref="E37">SUMPRODUCT(--(Class_5[[#This Row],[Enter If You Dare]:[Who Ate the Teacher''s Lunch?]]&lt;&gt;""),--(Class_5[[#This Row],[Enter If You Dare]:[Who Ate the Teacher''s Lunch?]]&lt;&gt;0))</f>
        <v>0</v>
      </c>
      <c r="F37" s="19"/>
      <c r="G37" s="20"/>
      <c r="H37" s="20"/>
      <c r="I37" s="20"/>
      <c r="J37" s="20"/>
      <c r="K37" s="20"/>
      <c r="L37" s="20"/>
      <c r="M37" s="20"/>
      <c r="N37" s="20"/>
      <c r="O37" s="20"/>
      <c r="P37" s="20"/>
      <c r="Q37" s="20"/>
      <c r="R37" s="20"/>
    </row>
    <row r="38" spans="1:18" ht="24" customHeight="1" x14ac:dyDescent="0.35">
      <c r="A38" s="4" t="str">
        <f>IF(Class_5[[#This Row],[Points]]="","",_xlfn.RANK.EQ(Class_5[[#This Row],[Points]],Class_5[Points],0))</f>
        <v/>
      </c>
      <c r="B38" s="16"/>
      <c r="C38" s="23" t="str">
        <f>IF(ISBLANK(Class_5[[#This Row],[Student]]), "", SUM(Class_5[[#This Row],[Enter If You Dare]:[Who Ate the Teacher''s Lunch?]]))</f>
        <v/>
      </c>
      <c r="D38" s="3" t="str">
        <f>IF(Class_5[[#This Row],[Points]]="","",IF(Class_5[[#This Row],[Points]]=MAX(Class_5[Points]),"🥇 LEADER",IF(Class_5[[#This Row],[Points]]=LARGE(Class_5[Points],2),"🥈 RUNNER-UP","")))</f>
        <v/>
      </c>
      <c r="E38" s="11" cm="1">
        <f t="array" ref="E38">SUMPRODUCT(--(Class_5[[#This Row],[Enter If You Dare]:[Who Ate the Teacher''s Lunch?]]&lt;&gt;""),--(Class_5[[#This Row],[Enter If You Dare]:[Who Ate the Teacher''s Lunch?]]&lt;&gt;0))</f>
        <v>0</v>
      </c>
      <c r="F38" s="21"/>
      <c r="G38" s="22"/>
      <c r="H38" s="22"/>
      <c r="I38" s="22"/>
      <c r="J38" s="22"/>
      <c r="K38" s="22"/>
      <c r="L38" s="22"/>
      <c r="M38" s="22"/>
      <c r="N38" s="22"/>
      <c r="O38" s="22"/>
      <c r="P38" s="22"/>
      <c r="Q38" s="22"/>
      <c r="R38" s="22"/>
    </row>
    <row r="40" spans="1:18" ht="30" customHeight="1" x14ac:dyDescent="0.35">
      <c r="A40" s="52" t="s">
        <v>13</v>
      </c>
      <c r="B40" s="52"/>
      <c r="C40" s="1">
        <f>SUM(C5:C38)</f>
        <v>0</v>
      </c>
    </row>
    <row r="41" spans="1:18" x14ac:dyDescent="0.35">
      <c r="A41" s="55" t="s">
        <v>30</v>
      </c>
      <c r="B41" s="56"/>
      <c r="C41" s="24">
        <f>COUNTA(Class_5[Student])</f>
        <v>0</v>
      </c>
    </row>
    <row r="43" spans="1:18" ht="15.5" x14ac:dyDescent="0.35">
      <c r="A43" s="59" t="s">
        <v>47</v>
      </c>
      <c r="B43" s="59"/>
      <c r="C43" s="34"/>
    </row>
    <row r="44" spans="1:18" x14ac:dyDescent="0.35">
      <c r="B44" s="37" t="s">
        <v>11</v>
      </c>
      <c r="C44" s="26" t="str">
        <f>IFERROR(INDEX(Class_5[Student],MATCH(1,Class_5[Rank],0))&amp;" ("&amp;INDEX(Class_5[Points],MATCH(1,Class_5[Rank],0))&amp;" pts)","")</f>
        <v/>
      </c>
    </row>
    <row r="45" spans="1:18" x14ac:dyDescent="0.35">
      <c r="B45" s="38" t="s">
        <v>12</v>
      </c>
      <c r="C45" s="26" t="str">
        <f>IFERROR(INDEX(Class_5[Student],MATCH(2,Class_5[Rank],0))&amp;" ("&amp;INDEX(Class_5[Points],MATCH(2,Class_5[Rank],0))&amp;" pts)","")</f>
        <v/>
      </c>
    </row>
    <row r="46" spans="1:18" ht="30" customHeight="1" x14ac:dyDescent="0.35">
      <c r="B46" s="36" t="s">
        <v>48</v>
      </c>
      <c r="C46" s="35" t="str">
        <f>IFERROR(INDEX(Class_5[Student],MATCH(MAX(Class_5[Creativity]),Class_5[Creativity],0)),"")</f>
        <v/>
      </c>
    </row>
    <row r="47" spans="1:18" ht="30" customHeight="1" x14ac:dyDescent="0.35">
      <c r="B47" s="36" t="s">
        <v>49</v>
      </c>
      <c r="C47" s="35" t="str">
        <f>IFERROR(INDEX(Class_5[Student],MATCH(MAX(Class_5[Persistence]),Class_5[Persistence],0)),"")</f>
        <v/>
      </c>
    </row>
    <row r="48" spans="1:18" ht="30" customHeight="1" x14ac:dyDescent="0.35">
      <c r="B48" s="36" t="s">
        <v>50</v>
      </c>
      <c r="C48" s="35" t="str">
        <f>IFERROR(INDEX(Class_5[Student],MATCH(MAX(Class_5[Encouragement]),Class_5[Encouragement],0)),"")</f>
        <v/>
      </c>
    </row>
  </sheetData>
  <mergeCells count="5">
    <mergeCell ref="A1:R1"/>
    <mergeCell ref="A2:R2"/>
    <mergeCell ref="A40:B40"/>
    <mergeCell ref="A41:B41"/>
    <mergeCell ref="A43:B43"/>
  </mergeCells>
  <conditionalFormatting sqref="D5:D38">
    <cfRule type="cellIs" dxfId="1" priority="1" operator="equal">
      <formula>"🥈 RUNNER-UP"</formula>
    </cfRule>
    <cfRule type="cellIs" dxfId="0" priority="2" operator="equal">
      <formula>"🥇 LEADER"</formula>
    </cfRule>
  </conditionalFormatting>
  <conditionalFormatting sqref="E5:E38">
    <cfRule type="dataBar" priority="3">
      <dataBar showValue="0">
        <cfvo type="num" val="0"/>
        <cfvo type="num" val="10"/>
        <color theme="6"/>
      </dataBar>
      <extLst>
        <ext xmlns:x14="http://schemas.microsoft.com/office/spreadsheetml/2009/9/main" uri="{B025F937-C7B1-47D3-B67F-A62EFF666E3E}">
          <x14:id>{1EA971CC-5378-4AAD-AF70-67BC5A0C4E95}</x14:id>
        </ext>
      </extLst>
    </cfRule>
  </conditionalFormatting>
  <pageMargins left="0.75" right="0.75" top="1" bottom="1" header="0.511811023622047" footer="0.511811023622047"/>
  <pageSetup paperSize="9" orientation="portrait" horizontalDpi="300" verticalDpi="300"/>
  <tableParts count="1">
    <tablePart r:id="rId1"/>
  </tableParts>
  <extLst>
    <ext xmlns:x14="http://schemas.microsoft.com/office/spreadsheetml/2009/9/main" uri="{78C0D931-6437-407d-A8EE-F0AAD7539E65}">
      <x14:conditionalFormattings>
        <x14:conditionalFormatting xmlns:xm="http://schemas.microsoft.com/office/excel/2006/main">
          <x14:cfRule type="dataBar" id="{1EA971CC-5378-4AAD-AF70-67BC5A0C4E95}">
            <x14:dataBar minLength="0" maxLength="100" gradient="0">
              <x14:cfvo type="num">
                <xm:f>0</xm:f>
              </x14:cfvo>
              <x14:cfvo type="num">
                <xm:f>10</xm:f>
              </x14:cfvo>
              <x14:negativeFillColor rgb="FFFF0000"/>
              <x14:axisColor rgb="FF000000"/>
            </x14:dataBar>
          </x14:cfRule>
          <xm:sqref>E5:E38</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Template/>
  <TotalTime>0</TotalTime>
  <Application>Microsoft Excel</Application>
  <DocSecurity>0</DocSecurity>
  <ScaleCrop>false</ScaleCrop>
  <HeadingPairs>
    <vt:vector size="4" baseType="variant">
      <vt:variant>
        <vt:lpstr>Worksheets</vt:lpstr>
      </vt:variant>
      <vt:variant>
        <vt:i4>7</vt:i4>
      </vt:variant>
      <vt:variant>
        <vt:lpstr>Named Ranges</vt:lpstr>
      </vt:variant>
      <vt:variant>
        <vt:i4>6</vt:i4>
      </vt:variant>
    </vt:vector>
  </HeadingPairs>
  <TitlesOfParts>
    <vt:vector size="13" baseType="lpstr">
      <vt:lpstr>Summary</vt:lpstr>
      <vt:lpstr>Example</vt:lpstr>
      <vt:lpstr>Class 1</vt:lpstr>
      <vt:lpstr>Class 2</vt:lpstr>
      <vt:lpstr>Class 3</vt:lpstr>
      <vt:lpstr>Class 4</vt:lpstr>
      <vt:lpstr>Class 5</vt:lpstr>
      <vt:lpstr>'Class 1'!Print_Area</vt:lpstr>
      <vt:lpstr>'Class 2'!Print_Area</vt:lpstr>
      <vt:lpstr>'Class 3'!Print_Area</vt:lpstr>
      <vt:lpstr>'Class 4'!Print_Area</vt:lpstr>
      <vt:lpstr>'Class 5'!Print_Area</vt:lpstr>
      <vt:lpstr>Example!Print_Area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openpyxl</dc:creator>
  <dc:description/>
  <cp:lastModifiedBy>Anita Trenwith</cp:lastModifiedBy>
  <cp:revision>0</cp:revision>
  <dcterms:created xsi:type="dcterms:W3CDTF">2026-03-30T07:46:43Z</dcterms:created>
  <dcterms:modified xsi:type="dcterms:W3CDTF">2026-04-22T06:37:23Z</dcterms:modified>
  <dc:language>en-US</dc:language>
</cp:coreProperties>
</file>